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irminghamcitycouncil-my.sharepoint.com/personal/amena_akram_birmingham_gov_uk/Documents/Documents/"/>
    </mc:Choice>
  </mc:AlternateContent>
  <xr:revisionPtr revIDLastSave="0" documentId="8_{06D6EFCF-3987-450F-9D49-40BF325C2491}" xr6:coauthVersionLast="47" xr6:coauthVersionMax="47" xr10:uidLastSave="{00000000-0000-0000-0000-000000000000}"/>
  <bookViews>
    <workbookView xWindow="-110" yWindow="-110" windowWidth="19420" windowHeight="10420" xr2:uid="{37769DB3-F375-4118-99E3-188291A81BCF}"/>
  </bookViews>
  <sheets>
    <sheet name="notes" sheetId="16" r:id="rId1"/>
    <sheet name="2021" sheetId="1" state="hidden" r:id="rId2"/>
    <sheet name="2011" sheetId="2" state="hidden" r:id="rId3"/>
    <sheet name="Ward Profile" sheetId="12" r:id="rId4"/>
    <sheet name="Birmingham Profile" sheetId="11" r:id="rId5"/>
  </sheets>
  <definedNames>
    <definedName name="_xlnm.Print_Area" localSheetId="4">'Birmingham Profile'!$A$1:$H$112</definedName>
    <definedName name="_xlnm.Print_Area" localSheetId="3">'Ward Profile'!$A$5:$S$115</definedName>
    <definedName name="_xlnm.Print_Titles" localSheetId="4">'Birmingham Profile'!$1:$4</definedName>
    <definedName name="_xlnm.Print_Titles" localSheetId="3">'Ward Profile'!$5:$6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68" i="11" l="1"/>
  <c r="AZ68" i="11" s="1"/>
  <c r="AY69" i="11"/>
  <c r="AZ69" i="11" s="1"/>
  <c r="AY70" i="11"/>
  <c r="AZ70" i="11" s="1"/>
  <c r="AY71" i="11"/>
  <c r="AZ71" i="11" s="1"/>
  <c r="AY72" i="11"/>
  <c r="AZ72" i="11" s="1"/>
  <c r="AY73" i="11"/>
  <c r="AZ73" i="11" s="1"/>
  <c r="AY74" i="11"/>
  <c r="AZ74" i="11" s="1"/>
  <c r="AY75" i="11"/>
  <c r="AZ75" i="11" s="1"/>
  <c r="AY76" i="11"/>
  <c r="AZ76" i="11" s="1"/>
  <c r="AY77" i="11"/>
  <c r="AZ77" i="11" s="1"/>
  <c r="AY79" i="11"/>
  <c r="AZ79" i="11" s="1"/>
  <c r="AY80" i="11"/>
  <c r="AZ80" i="11" s="1"/>
  <c r="AY81" i="11"/>
  <c r="AZ81" i="11" s="1"/>
  <c r="AY82" i="11"/>
  <c r="AZ82" i="11"/>
  <c r="AY84" i="11"/>
  <c r="AZ84" i="11" s="1"/>
  <c r="AY85" i="11"/>
  <c r="AZ85" i="11" s="1"/>
  <c r="AY86" i="11"/>
  <c r="AZ86" i="11" s="1"/>
  <c r="AY87" i="11"/>
  <c r="AZ87" i="11" s="1"/>
  <c r="AY88" i="11"/>
  <c r="AZ88" i="11" s="1"/>
  <c r="AY90" i="11"/>
  <c r="AZ90" i="11" s="1"/>
  <c r="AY91" i="11"/>
  <c r="AZ91" i="11" s="1"/>
  <c r="AJ7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3" i="1"/>
  <c r="J5" i="12"/>
  <c r="B115" i="12"/>
  <c r="B114" i="12"/>
  <c r="B113" i="12"/>
  <c r="B112" i="12"/>
  <c r="B111" i="12"/>
  <c r="B110" i="12"/>
  <c r="B109" i="12"/>
  <c r="B107" i="12"/>
  <c r="B106" i="12"/>
  <c r="B105" i="12"/>
  <c r="B104" i="12"/>
  <c r="B103" i="12"/>
  <c r="B102" i="12"/>
  <c r="B101" i="12"/>
  <c r="B100" i="12"/>
  <c r="B99" i="12"/>
  <c r="B97" i="12"/>
  <c r="B96" i="12"/>
  <c r="B95" i="12"/>
  <c r="B94" i="12"/>
  <c r="B93" i="12"/>
  <c r="B91" i="12"/>
  <c r="B90" i="12"/>
  <c r="B89" i="12"/>
  <c r="B88" i="12"/>
  <c r="B87" i="12"/>
  <c r="B85" i="12"/>
  <c r="B84" i="12"/>
  <c r="B83" i="12"/>
  <c r="B82" i="12"/>
  <c r="B80" i="12"/>
  <c r="B79" i="12"/>
  <c r="B78" i="12"/>
  <c r="B77" i="12"/>
  <c r="B76" i="12"/>
  <c r="B75" i="12"/>
  <c r="B74" i="12"/>
  <c r="B73" i="12"/>
  <c r="B72" i="12"/>
  <c r="B71" i="12"/>
  <c r="C71" i="12" s="1"/>
  <c r="B69" i="12"/>
  <c r="B68" i="12"/>
  <c r="B67" i="12"/>
  <c r="B66" i="12"/>
  <c r="B65" i="12"/>
  <c r="B64" i="12"/>
  <c r="B62" i="12"/>
  <c r="B61" i="12"/>
  <c r="B60" i="12"/>
  <c r="B59" i="12"/>
  <c r="B58" i="12"/>
  <c r="B57" i="12"/>
  <c r="B56" i="12"/>
  <c r="B55" i="12"/>
  <c r="B54" i="12"/>
  <c r="B52" i="12"/>
  <c r="B51" i="12"/>
  <c r="B50" i="12"/>
  <c r="B49" i="12"/>
  <c r="B48" i="12"/>
  <c r="B47" i="12"/>
  <c r="B46" i="12"/>
  <c r="B45" i="12"/>
  <c r="B44" i="12"/>
  <c r="B43" i="12"/>
  <c r="B42" i="12"/>
  <c r="B41" i="12"/>
  <c r="B40" i="12"/>
  <c r="B39" i="12"/>
  <c r="B38" i="12"/>
  <c r="B37" i="12"/>
  <c r="B36" i="12"/>
  <c r="B35" i="12"/>
  <c r="B32" i="12"/>
  <c r="B31" i="12"/>
  <c r="B30" i="12"/>
  <c r="B29" i="12"/>
  <c r="B28" i="12"/>
  <c r="B26" i="12"/>
  <c r="B25" i="12"/>
  <c r="B24" i="12"/>
  <c r="B22" i="12"/>
  <c r="B21" i="12"/>
  <c r="B20" i="12"/>
  <c r="B19" i="12"/>
  <c r="B18" i="12"/>
  <c r="B17" i="12"/>
  <c r="B16" i="12"/>
  <c r="B15" i="12"/>
  <c r="B14" i="12"/>
  <c r="B13" i="12"/>
  <c r="B12" i="12"/>
  <c r="B11" i="12"/>
  <c r="B10" i="12"/>
  <c r="C10" i="12" s="1"/>
  <c r="B7" i="12"/>
  <c r="H8" i="1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3" i="2"/>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3" i="1"/>
  <c r="E7" i="12"/>
  <c r="D77" i="11"/>
  <c r="D76" i="11"/>
  <c r="D75" i="11"/>
  <c r="D74" i="11"/>
  <c r="D73" i="11"/>
  <c r="D72" i="11"/>
  <c r="D71" i="11"/>
  <c r="D70" i="11"/>
  <c r="D69" i="11"/>
  <c r="D68" i="11"/>
  <c r="D66" i="11"/>
  <c r="D65" i="11"/>
  <c r="D64" i="11"/>
  <c r="D63" i="11"/>
  <c r="D62" i="11"/>
  <c r="D61" i="11"/>
  <c r="D57" i="11"/>
  <c r="D56" i="11"/>
  <c r="D55" i="11"/>
  <c r="D54" i="11"/>
  <c r="D53" i="11"/>
  <c r="D52" i="11"/>
  <c r="D51" i="11"/>
  <c r="D50" i="11"/>
  <c r="D49" i="11"/>
  <c r="D47" i="11"/>
  <c r="D46" i="11"/>
  <c r="D45" i="11"/>
  <c r="D44" i="11"/>
  <c r="D43" i="11"/>
  <c r="D42" i="11"/>
  <c r="D41" i="11"/>
  <c r="D40" i="11"/>
  <c r="D39" i="11"/>
  <c r="D38" i="11"/>
  <c r="D37" i="11"/>
  <c r="D36" i="11"/>
  <c r="D35" i="11"/>
  <c r="D34" i="11"/>
  <c r="D33" i="11"/>
  <c r="D32" i="11"/>
  <c r="D31" i="11"/>
  <c r="D30" i="11"/>
  <c r="D27" i="11"/>
  <c r="D26" i="11"/>
  <c r="D25" i="11"/>
  <c r="D24" i="11"/>
  <c r="D23" i="11"/>
  <c r="D21" i="11"/>
  <c r="D20" i="11"/>
  <c r="D19" i="11"/>
  <c r="D17" i="11"/>
  <c r="D16" i="11"/>
  <c r="D15" i="11"/>
  <c r="D14" i="11"/>
  <c r="D13" i="11"/>
  <c r="D12" i="11"/>
  <c r="D11" i="11"/>
  <c r="D10" i="11"/>
  <c r="D9" i="11"/>
  <c r="D8" i="11"/>
  <c r="D7" i="11"/>
  <c r="D6" i="11"/>
  <c r="E10" i="12"/>
  <c r="F10" i="12" s="1"/>
  <c r="E11" i="12"/>
  <c r="E12" i="12"/>
  <c r="E13" i="12"/>
  <c r="E14" i="12"/>
  <c r="E15" i="12"/>
  <c r="E16" i="12"/>
  <c r="E17" i="12"/>
  <c r="E18" i="12"/>
  <c r="F18" i="12" s="1"/>
  <c r="E19" i="12"/>
  <c r="E20" i="12"/>
  <c r="E21" i="12"/>
  <c r="E22" i="12"/>
  <c r="E24" i="12"/>
  <c r="E25" i="12"/>
  <c r="E26" i="12"/>
  <c r="E28" i="12"/>
  <c r="F28" i="12" s="1"/>
  <c r="E29" i="12"/>
  <c r="E30" i="12"/>
  <c r="E31" i="12"/>
  <c r="E32" i="12"/>
  <c r="E33" i="12"/>
  <c r="E35" i="12"/>
  <c r="E36" i="12"/>
  <c r="E37" i="12"/>
  <c r="E38" i="12"/>
  <c r="E39" i="12"/>
  <c r="E40" i="12"/>
  <c r="E41" i="12"/>
  <c r="E42" i="12"/>
  <c r="E43" i="12"/>
  <c r="E44" i="12"/>
  <c r="E45" i="12"/>
  <c r="E46" i="12"/>
  <c r="E47" i="12"/>
  <c r="E48" i="12"/>
  <c r="E49" i="12"/>
  <c r="E50" i="12"/>
  <c r="E51" i="12"/>
  <c r="E52" i="12"/>
  <c r="E54" i="12"/>
  <c r="E55" i="12"/>
  <c r="E56" i="12"/>
  <c r="E57" i="12"/>
  <c r="E58" i="12"/>
  <c r="E59" i="12"/>
  <c r="E60" i="12"/>
  <c r="E61" i="12"/>
  <c r="E62" i="12"/>
  <c r="E64" i="12"/>
  <c r="E65" i="12"/>
  <c r="E66" i="12"/>
  <c r="E67" i="12"/>
  <c r="E68" i="12"/>
  <c r="E69" i="12"/>
  <c r="E71" i="12"/>
  <c r="E72" i="12"/>
  <c r="E73" i="12"/>
  <c r="E74" i="12"/>
  <c r="E75" i="12"/>
  <c r="E76" i="12"/>
  <c r="E77" i="12"/>
  <c r="E78" i="12"/>
  <c r="E79" i="12"/>
  <c r="F79" i="12" s="1"/>
  <c r="E80" i="12"/>
  <c r="E82" i="12"/>
  <c r="E83" i="12"/>
  <c r="E84" i="12"/>
  <c r="F84" i="12" s="1"/>
  <c r="E85" i="12"/>
  <c r="E87" i="12"/>
  <c r="E88" i="12"/>
  <c r="E89" i="12"/>
  <c r="E90" i="12"/>
  <c r="E91" i="12"/>
  <c r="E93" i="12"/>
  <c r="F93" i="12" s="1"/>
  <c r="E94" i="12"/>
  <c r="E95" i="12"/>
  <c r="E96" i="12"/>
  <c r="E99" i="12"/>
  <c r="E100" i="12"/>
  <c r="E101" i="12"/>
  <c r="E102" i="12"/>
  <c r="E103" i="12"/>
  <c r="E104" i="12"/>
  <c r="E105" i="12"/>
  <c r="E106" i="12"/>
  <c r="E107" i="12"/>
  <c r="E110" i="12"/>
  <c r="E111" i="12"/>
  <c r="E112" i="12"/>
  <c r="E113" i="12"/>
  <c r="E114" i="12"/>
  <c r="E115" i="12"/>
  <c r="BF115" i="12"/>
  <c r="BG115" i="12" s="1"/>
  <c r="BF114" i="12"/>
  <c r="BG114" i="12" s="1"/>
  <c r="BF113" i="12"/>
  <c r="BG113" i="12" s="1"/>
  <c r="BF112" i="12"/>
  <c r="BG112" i="12" s="1"/>
  <c r="BF111" i="12"/>
  <c r="BG111" i="12" s="1"/>
  <c r="BF110" i="12"/>
  <c r="BG110" i="12" s="1"/>
  <c r="BF109" i="12"/>
  <c r="BG109" i="12" s="1"/>
  <c r="BF108" i="12"/>
  <c r="BG108" i="12" s="1"/>
  <c r="BF107" i="12"/>
  <c r="BG107" i="12" s="1"/>
  <c r="BF106" i="12"/>
  <c r="BG106" i="12" s="1"/>
  <c r="BF105" i="12"/>
  <c r="BG105" i="12" s="1"/>
  <c r="BF104" i="12"/>
  <c r="BG104" i="12" s="1"/>
  <c r="BF103" i="12"/>
  <c r="BG103" i="12" s="1"/>
  <c r="BF102" i="12"/>
  <c r="BG102" i="12" s="1"/>
  <c r="BF101" i="12"/>
  <c r="BG101" i="12" s="1"/>
  <c r="BF100" i="12"/>
  <c r="BG100" i="12" s="1"/>
  <c r="BF99" i="12"/>
  <c r="BG99" i="12" s="1"/>
  <c r="BF98" i="12"/>
  <c r="BG98" i="12" s="1"/>
  <c r="BF97" i="12"/>
  <c r="BG97" i="12" s="1"/>
  <c r="BF96" i="12"/>
  <c r="BG96" i="12" s="1"/>
  <c r="BF95" i="12"/>
  <c r="BG95" i="12" s="1"/>
  <c r="BF94" i="12"/>
  <c r="BG94" i="12" s="1"/>
  <c r="BF93" i="12"/>
  <c r="BG93" i="12" s="1"/>
  <c r="BF92" i="12"/>
  <c r="BG92" i="12" s="1"/>
  <c r="BF91" i="12"/>
  <c r="BG91" i="12" s="1"/>
  <c r="BF90" i="12"/>
  <c r="BG90" i="12" s="1"/>
  <c r="BF89" i="12"/>
  <c r="BG89" i="12" s="1"/>
  <c r="BF88" i="12"/>
  <c r="BG88" i="12" s="1"/>
  <c r="BF87" i="12"/>
  <c r="BG87" i="12" s="1"/>
  <c r="BF86" i="12"/>
  <c r="BG86" i="12" s="1"/>
  <c r="BF85" i="12"/>
  <c r="BG85" i="12" s="1"/>
  <c r="BF84" i="12"/>
  <c r="BG84" i="12" s="1"/>
  <c r="BF83" i="12"/>
  <c r="BG83" i="12" s="1"/>
  <c r="BF82" i="12"/>
  <c r="BG82" i="12" s="1"/>
  <c r="BF81" i="12"/>
  <c r="BG81" i="12" s="1"/>
  <c r="BF80" i="12"/>
  <c r="BG80" i="12" s="1"/>
  <c r="BF79" i="12"/>
  <c r="BG79" i="12" s="1"/>
  <c r="BF78" i="12"/>
  <c r="BG78" i="12" s="1"/>
  <c r="BF77" i="12"/>
  <c r="BG77" i="12" s="1"/>
  <c r="BF76" i="12"/>
  <c r="BG76" i="12" s="1"/>
  <c r="BF75" i="12"/>
  <c r="BG75" i="12" s="1"/>
  <c r="BF74" i="12"/>
  <c r="BG74" i="12" s="1"/>
  <c r="BF73" i="12"/>
  <c r="BG73" i="12" s="1"/>
  <c r="BF72" i="12"/>
  <c r="BG72" i="12" s="1"/>
  <c r="BF71" i="12"/>
  <c r="BG71" i="12" s="1"/>
  <c r="BF70" i="12"/>
  <c r="BG70" i="12" s="1"/>
  <c r="BF69" i="12"/>
  <c r="BG69" i="12" s="1"/>
  <c r="BF68" i="12"/>
  <c r="BG68" i="12" s="1"/>
  <c r="BF67" i="12"/>
  <c r="BG67" i="12" s="1"/>
  <c r="BF66" i="12"/>
  <c r="BG66" i="12" s="1"/>
  <c r="BF65" i="12"/>
  <c r="BG65" i="12" s="1"/>
  <c r="BF64" i="12"/>
  <c r="BG64" i="12" s="1"/>
  <c r="BF63" i="12"/>
  <c r="BG63" i="12" s="1"/>
  <c r="BF62" i="12"/>
  <c r="BG62" i="12" s="1"/>
  <c r="BF61" i="12"/>
  <c r="BG61" i="12" s="1"/>
  <c r="BF60" i="12"/>
  <c r="BG60" i="12" s="1"/>
  <c r="BF59" i="12"/>
  <c r="BG59" i="12" s="1"/>
  <c r="BF58" i="12"/>
  <c r="BG58" i="12" s="1"/>
  <c r="BF57" i="12"/>
  <c r="BG57" i="12" s="1"/>
  <c r="BF56" i="12"/>
  <c r="BG56" i="12" s="1"/>
  <c r="BF55" i="12"/>
  <c r="BG55" i="12" s="1"/>
  <c r="BF54" i="12"/>
  <c r="BG54" i="12" s="1"/>
  <c r="BF53" i="12"/>
  <c r="BG53" i="12" s="1"/>
  <c r="BF52" i="12"/>
  <c r="BG52" i="12" s="1"/>
  <c r="BF51" i="12"/>
  <c r="BG51" i="12" s="1"/>
  <c r="BF50" i="12"/>
  <c r="BG50" i="12" s="1"/>
  <c r="BF49" i="12"/>
  <c r="BG49" i="12" s="1"/>
  <c r="BF48" i="12"/>
  <c r="BG48" i="12" s="1"/>
  <c r="BF47" i="12"/>
  <c r="BG47" i="12" s="1"/>
  <c r="BF46" i="12"/>
  <c r="BG46" i="12" s="1"/>
  <c r="BF45" i="12"/>
  <c r="BG45" i="12" s="1"/>
  <c r="BF44" i="12"/>
  <c r="BG44" i="12" s="1"/>
  <c r="BF43" i="12"/>
  <c r="BG43" i="12" s="1"/>
  <c r="BF42" i="12"/>
  <c r="BG42" i="12" s="1"/>
  <c r="BF41" i="12"/>
  <c r="BG41" i="12" s="1"/>
  <c r="BF40" i="12"/>
  <c r="BG40" i="12" s="1"/>
  <c r="BF39" i="12"/>
  <c r="BG39" i="12" s="1"/>
  <c r="BF38" i="12"/>
  <c r="BG38" i="12" s="1"/>
  <c r="BF37" i="12"/>
  <c r="BG37" i="12" s="1"/>
  <c r="BF36" i="12"/>
  <c r="BG36" i="12" s="1"/>
  <c r="BF35" i="12"/>
  <c r="BG35" i="12" s="1"/>
  <c r="BF34" i="12"/>
  <c r="BG34" i="12" s="1"/>
  <c r="BF33" i="12"/>
  <c r="BG33" i="12" s="1"/>
  <c r="BF32" i="12"/>
  <c r="BG32" i="12" s="1"/>
  <c r="BF31" i="12"/>
  <c r="BG31" i="12" s="1"/>
  <c r="BF30" i="12"/>
  <c r="BG30" i="12" s="1"/>
  <c r="BF29" i="12"/>
  <c r="BG29" i="12" s="1"/>
  <c r="BF28" i="12"/>
  <c r="BG28" i="12" s="1"/>
  <c r="BF27" i="12"/>
  <c r="BG27" i="12" s="1"/>
  <c r="BF26" i="12"/>
  <c r="BG26" i="12" s="1"/>
  <c r="BF25" i="12"/>
  <c r="BG25" i="12" s="1"/>
  <c r="BF24" i="12"/>
  <c r="BG24" i="12" s="1"/>
  <c r="BF22" i="12"/>
  <c r="BG22" i="12" s="1"/>
  <c r="BF21" i="12"/>
  <c r="BG21" i="12" s="1"/>
  <c r="BF20" i="12"/>
  <c r="BG20" i="12" s="1"/>
  <c r="BF19" i="12"/>
  <c r="BG19" i="12" s="1"/>
  <c r="BF18" i="12"/>
  <c r="BG18" i="12" s="1"/>
  <c r="BF17" i="12"/>
  <c r="BG17" i="12" s="1"/>
  <c r="BF16" i="12"/>
  <c r="BG16" i="12" s="1"/>
  <c r="BF15" i="12"/>
  <c r="BG15" i="12" s="1"/>
  <c r="BF14" i="12"/>
  <c r="BG14" i="12" s="1"/>
  <c r="BF13" i="12"/>
  <c r="BG13" i="12" s="1"/>
  <c r="BF12" i="12"/>
  <c r="BG12" i="12" s="1"/>
  <c r="BF11" i="12"/>
  <c r="BG11" i="12" s="1"/>
  <c r="BF10" i="12"/>
  <c r="BG10" i="12" s="1"/>
  <c r="AY111" i="11"/>
  <c r="AZ111" i="11" s="1"/>
  <c r="AY110" i="11"/>
  <c r="AZ110" i="11" s="1"/>
  <c r="AY109" i="11"/>
  <c r="AZ109" i="11" s="1"/>
  <c r="AY108" i="11"/>
  <c r="AZ108" i="11" s="1"/>
  <c r="AY107" i="11"/>
  <c r="AZ107" i="11" s="1"/>
  <c r="AY104" i="11"/>
  <c r="AZ104" i="11" s="1"/>
  <c r="AY103" i="11"/>
  <c r="AZ103" i="11" s="1"/>
  <c r="AY102" i="11"/>
  <c r="AZ102" i="11" s="1"/>
  <c r="AY101" i="11"/>
  <c r="AZ101" i="11" s="1"/>
  <c r="AY100" i="11"/>
  <c r="AZ100" i="11" s="1"/>
  <c r="AY99" i="11"/>
  <c r="AZ99" i="11" s="1"/>
  <c r="AY98" i="11"/>
  <c r="AZ98" i="11" s="1"/>
  <c r="AY97" i="11"/>
  <c r="AZ97" i="11" s="1"/>
  <c r="AY96" i="11"/>
  <c r="AZ96" i="11" s="1"/>
  <c r="AY93" i="11"/>
  <c r="AZ93" i="11" s="1"/>
  <c r="AY92" i="11"/>
  <c r="AZ92" i="11" s="1"/>
  <c r="AY66" i="11"/>
  <c r="AZ66" i="11" s="1"/>
  <c r="AY65" i="11"/>
  <c r="AZ65" i="11" s="1"/>
  <c r="AY64" i="11"/>
  <c r="AZ64" i="11" s="1"/>
  <c r="AY63" i="11"/>
  <c r="AZ63" i="11" s="1"/>
  <c r="AY62" i="11"/>
  <c r="AZ62" i="11" s="1"/>
  <c r="AY61" i="11"/>
  <c r="AZ61" i="11" s="1"/>
  <c r="AY57" i="11"/>
  <c r="AZ57" i="11" s="1"/>
  <c r="AY56" i="11"/>
  <c r="AZ56" i="11" s="1"/>
  <c r="AY55" i="11"/>
  <c r="AZ55" i="11" s="1"/>
  <c r="AY54" i="11"/>
  <c r="AZ54" i="11" s="1"/>
  <c r="AY53" i="11"/>
  <c r="AZ53" i="11" s="1"/>
  <c r="AY52" i="11"/>
  <c r="AZ52" i="11" s="1"/>
  <c r="AY51" i="11"/>
  <c r="AZ51" i="11" s="1"/>
  <c r="AY50" i="11"/>
  <c r="AZ50" i="11" s="1"/>
  <c r="AY49" i="11"/>
  <c r="AZ49" i="11" s="1"/>
  <c r="AY47" i="11"/>
  <c r="AZ47" i="11" s="1"/>
  <c r="AY46" i="11"/>
  <c r="AZ46" i="11" s="1"/>
  <c r="AY45" i="11"/>
  <c r="AZ45" i="11" s="1"/>
  <c r="AY44" i="11"/>
  <c r="AZ44" i="11" s="1"/>
  <c r="AY43" i="11"/>
  <c r="AZ43" i="11" s="1"/>
  <c r="AY42" i="11"/>
  <c r="AZ42" i="11" s="1"/>
  <c r="AY41" i="11"/>
  <c r="AZ41" i="11" s="1"/>
  <c r="AY40" i="11"/>
  <c r="AZ40" i="11" s="1"/>
  <c r="AY39" i="11"/>
  <c r="AZ39" i="11" s="1"/>
  <c r="AY38" i="11"/>
  <c r="AZ38" i="11" s="1"/>
  <c r="AY37" i="11"/>
  <c r="AZ37" i="11" s="1"/>
  <c r="AY36" i="11"/>
  <c r="AZ36" i="11" s="1"/>
  <c r="AY35" i="11"/>
  <c r="AZ35" i="11" s="1"/>
  <c r="AY34" i="11"/>
  <c r="AZ34" i="11" s="1"/>
  <c r="AY33" i="11"/>
  <c r="AZ33" i="11" s="1"/>
  <c r="AY32" i="11"/>
  <c r="AZ32" i="11" s="1"/>
  <c r="AY31" i="11"/>
  <c r="AZ31" i="11" s="1"/>
  <c r="AY30" i="11"/>
  <c r="AZ30" i="11" s="1"/>
  <c r="AY27" i="11"/>
  <c r="AZ27" i="11" s="1"/>
  <c r="AY26" i="11"/>
  <c r="AZ26" i="11" s="1"/>
  <c r="AY25" i="11"/>
  <c r="AZ25" i="11" s="1"/>
  <c r="AY24" i="11"/>
  <c r="AZ24" i="11" s="1"/>
  <c r="AY23" i="11"/>
  <c r="AZ23" i="11" s="1"/>
  <c r="AY21" i="11"/>
  <c r="AZ21" i="11" s="1"/>
  <c r="AY20" i="11"/>
  <c r="AZ20" i="11" s="1"/>
  <c r="AY19" i="11"/>
  <c r="AZ19" i="11" s="1"/>
  <c r="AY17" i="11"/>
  <c r="AZ17" i="11" s="1"/>
  <c r="AY16" i="11"/>
  <c r="AZ16" i="11" s="1"/>
  <c r="AY15" i="11"/>
  <c r="AZ15" i="11" s="1"/>
  <c r="AY14" i="11"/>
  <c r="AZ14" i="11" s="1"/>
  <c r="AY13" i="11"/>
  <c r="AZ13" i="11" s="1"/>
  <c r="AY12" i="11"/>
  <c r="AZ12" i="11" s="1"/>
  <c r="AY11" i="11"/>
  <c r="AZ11" i="11" s="1"/>
  <c r="AY10" i="11"/>
  <c r="AZ10" i="11" s="1"/>
  <c r="AY9" i="11"/>
  <c r="AZ9" i="11" s="1"/>
  <c r="AY8" i="11"/>
  <c r="AZ8" i="11" s="1"/>
  <c r="AY7" i="11"/>
  <c r="AZ7" i="11" s="1"/>
  <c r="AY6" i="11"/>
  <c r="AZ6" i="11" s="1"/>
  <c r="AY5" i="11"/>
  <c r="AZ5" i="11" s="1"/>
  <c r="C79" i="12" l="1"/>
  <c r="C46" i="12"/>
  <c r="C38" i="12"/>
  <c r="C55" i="12"/>
  <c r="E8" i="12"/>
  <c r="B8" i="12"/>
  <c r="D107" i="12"/>
  <c r="D99" i="12"/>
  <c r="D88" i="12"/>
  <c r="D82" i="12"/>
  <c r="D73" i="12"/>
  <c r="D64" i="12"/>
  <c r="F69" i="12"/>
  <c r="D102" i="12"/>
  <c r="B9" i="12"/>
  <c r="C60" i="12"/>
  <c r="C51" i="12"/>
  <c r="C43" i="12"/>
  <c r="C35" i="12"/>
  <c r="C59" i="12"/>
  <c r="C50" i="12"/>
  <c r="C42" i="12"/>
  <c r="C58" i="12"/>
  <c r="C49" i="12"/>
  <c r="C41" i="12"/>
  <c r="C57" i="12"/>
  <c r="C48" i="12"/>
  <c r="C40" i="12"/>
  <c r="C56" i="12"/>
  <c r="C47" i="12"/>
  <c r="C39" i="12"/>
  <c r="C62" i="12"/>
  <c r="C45" i="12"/>
  <c r="C26" i="12"/>
  <c r="C61" i="12"/>
  <c r="C52" i="12"/>
  <c r="C44" i="12"/>
  <c r="C36" i="12"/>
  <c r="C25" i="12"/>
  <c r="C24" i="12"/>
  <c r="C68" i="12"/>
  <c r="C32" i="12"/>
  <c r="C30" i="12"/>
  <c r="F26" i="12"/>
  <c r="F24" i="12"/>
  <c r="F15" i="12"/>
  <c r="D10" i="12"/>
  <c r="F22" i="12"/>
  <c r="F21" i="12"/>
  <c r="F13" i="12"/>
  <c r="F20" i="12"/>
  <c r="F19" i="12"/>
  <c r="F25" i="12"/>
  <c r="F16" i="12"/>
  <c r="D15" i="12"/>
  <c r="C67" i="12"/>
  <c r="F14" i="12"/>
  <c r="F12" i="12"/>
  <c r="F11" i="12"/>
  <c r="F17" i="12"/>
  <c r="D114" i="12"/>
  <c r="D104" i="12"/>
  <c r="F83" i="12"/>
  <c r="F95" i="12"/>
  <c r="F85" i="12"/>
  <c r="F77" i="12"/>
  <c r="F68" i="12"/>
  <c r="C12" i="12"/>
  <c r="C29" i="12"/>
  <c r="F94" i="12"/>
  <c r="F76" i="12"/>
  <c r="D105" i="12"/>
  <c r="F75" i="12"/>
  <c r="F74" i="12"/>
  <c r="F30" i="12"/>
  <c r="F80" i="12"/>
  <c r="D52" i="12"/>
  <c r="F96" i="12"/>
  <c r="F78" i="12"/>
  <c r="F65" i="12"/>
  <c r="D22" i="12"/>
  <c r="F89" i="12"/>
  <c r="D29" i="12"/>
  <c r="D14" i="12"/>
  <c r="D85" i="12"/>
  <c r="F73" i="12"/>
  <c r="D61" i="12"/>
  <c r="F45" i="12"/>
  <c r="D36" i="12"/>
  <c r="D91" i="12"/>
  <c r="C76" i="12"/>
  <c r="C31" i="12"/>
  <c r="F101" i="12"/>
  <c r="C28" i="12"/>
  <c r="D100" i="12"/>
  <c r="D79" i="12"/>
  <c r="D74" i="12"/>
  <c r="F67" i="12"/>
  <c r="F60" i="12"/>
  <c r="D44" i="12"/>
  <c r="F37" i="12"/>
  <c r="E9" i="12"/>
  <c r="C80" i="12"/>
  <c r="F106" i="12"/>
  <c r="F91" i="12"/>
  <c r="F66" i="12"/>
  <c r="F59" i="12"/>
  <c r="F51" i="12"/>
  <c r="F33" i="12"/>
  <c r="D110" i="12"/>
  <c r="F90" i="12"/>
  <c r="F72" i="12"/>
  <c r="F58" i="12"/>
  <c r="F50" i="12"/>
  <c r="F43" i="12"/>
  <c r="D17" i="12"/>
  <c r="F114" i="12"/>
  <c r="D95" i="12"/>
  <c r="D71" i="12"/>
  <c r="D65" i="12"/>
  <c r="F57" i="12"/>
  <c r="F49" i="12"/>
  <c r="F42" i="12"/>
  <c r="F35" i="12"/>
  <c r="C77" i="12"/>
  <c r="F113" i="12"/>
  <c r="F104" i="12"/>
  <c r="D89" i="12"/>
  <c r="F71" i="12"/>
  <c r="D56" i="12"/>
  <c r="F48" i="12"/>
  <c r="F41" i="12"/>
  <c r="D26" i="12"/>
  <c r="D11" i="12"/>
  <c r="F112" i="12"/>
  <c r="F103" i="12"/>
  <c r="D83" i="12"/>
  <c r="F62" i="12"/>
  <c r="D47" i="12"/>
  <c r="F40" i="12"/>
  <c r="F111" i="12"/>
  <c r="F102" i="12"/>
  <c r="F87" i="12"/>
  <c r="F54" i="12"/>
  <c r="D39" i="12"/>
  <c r="F31" i="12"/>
  <c r="D19" i="12"/>
  <c r="F105" i="12"/>
  <c r="D41" i="12"/>
  <c r="F36" i="12"/>
  <c r="F32" i="12"/>
  <c r="D55" i="12"/>
  <c r="D46" i="12"/>
  <c r="D38" i="12"/>
  <c r="F29" i="12"/>
  <c r="D25" i="12"/>
  <c r="D16" i="12"/>
  <c r="F56" i="12"/>
  <c r="F47" i="12"/>
  <c r="F39" i="12"/>
  <c r="D76" i="12"/>
  <c r="D58" i="12"/>
  <c r="F107" i="12"/>
  <c r="F99" i="12"/>
  <c r="D94" i="12"/>
  <c r="F88" i="12"/>
  <c r="F82" i="12"/>
  <c r="D78" i="12"/>
  <c r="D69" i="12"/>
  <c r="F64" i="12"/>
  <c r="D60" i="12"/>
  <c r="F55" i="12"/>
  <c r="D51" i="12"/>
  <c r="F46" i="12"/>
  <c r="D43" i="12"/>
  <c r="F38" i="12"/>
  <c r="D35" i="12"/>
  <c r="D31" i="12"/>
  <c r="D21" i="12"/>
  <c r="D13" i="12"/>
  <c r="D112" i="12"/>
  <c r="F61" i="12"/>
  <c r="C72" i="12"/>
  <c r="C11" i="12"/>
  <c r="D111" i="12"/>
  <c r="D101" i="12"/>
  <c r="D90" i="12"/>
  <c r="D84" i="12"/>
  <c r="D75" i="12"/>
  <c r="D66" i="12"/>
  <c r="D57" i="12"/>
  <c r="D48" i="12"/>
  <c r="D40" i="12"/>
  <c r="D28" i="12"/>
  <c r="D18" i="12"/>
  <c r="D32" i="12"/>
  <c r="F52" i="12"/>
  <c r="D49" i="12"/>
  <c r="F44" i="12"/>
  <c r="C97" i="12"/>
  <c r="D106" i="12"/>
  <c r="D96" i="12"/>
  <c r="D87" i="12"/>
  <c r="D80" i="12"/>
  <c r="D72" i="12"/>
  <c r="D62" i="12"/>
  <c r="D54" i="12"/>
  <c r="D45" i="12"/>
  <c r="D37" i="12"/>
  <c r="D24" i="12"/>
  <c r="D67" i="12"/>
  <c r="C69" i="12"/>
  <c r="D113" i="12"/>
  <c r="D103" i="12"/>
  <c r="D93" i="12"/>
  <c r="D77" i="12"/>
  <c r="D68" i="12"/>
  <c r="D59" i="12"/>
  <c r="D50" i="12"/>
  <c r="D42" i="12"/>
  <c r="D30" i="12"/>
  <c r="D20" i="12"/>
  <c r="D12" i="12"/>
  <c r="F110" i="12"/>
  <c r="F100" i="12"/>
  <c r="C95" i="12"/>
  <c r="C104" i="12"/>
  <c r="C13" i="12"/>
  <c r="C54" i="12"/>
  <c r="C93" i="12"/>
  <c r="C37" i="12"/>
  <c r="C74" i="12"/>
  <c r="C66" i="12"/>
  <c r="C73" i="12"/>
  <c r="C65" i="12"/>
  <c r="C15" i="12"/>
  <c r="C14" i="12"/>
  <c r="C21" i="12"/>
  <c r="C85" i="12"/>
  <c r="C78" i="12"/>
  <c r="C64" i="12"/>
  <c r="C20" i="12"/>
  <c r="C19" i="12"/>
  <c r="C100" i="12"/>
  <c r="C96" i="12"/>
  <c r="C18" i="12"/>
  <c r="C83" i="12"/>
  <c r="C17" i="12"/>
  <c r="C90" i="12"/>
  <c r="C82" i="12"/>
  <c r="C75" i="12"/>
  <c r="C114" i="12"/>
  <c r="C22" i="12"/>
  <c r="C16" i="12"/>
  <c r="C113" i="12"/>
  <c r="C107" i="12"/>
  <c r="C103" i="12"/>
  <c r="C99" i="12"/>
  <c r="C94" i="12"/>
  <c r="C89" i="12"/>
  <c r="C84" i="12"/>
  <c r="C112" i="12"/>
  <c r="C106" i="12"/>
  <c r="C102" i="12"/>
  <c r="C88" i="12"/>
  <c r="C115" i="12"/>
  <c r="C111" i="12"/>
  <c r="C105" i="12"/>
  <c r="C101" i="12"/>
  <c r="C91" i="12"/>
  <c r="C87" i="12"/>
  <c r="CJ72" i="1" l="1"/>
  <c r="CJ74" i="1" l="1"/>
  <c r="G72" i="1" l="1"/>
  <c r="G74" i="1" s="1"/>
  <c r="H72" i="1"/>
  <c r="H74" i="1" s="1"/>
  <c r="I72" i="1"/>
  <c r="I74" i="1" s="1"/>
  <c r="J72" i="1"/>
  <c r="J74" i="1" s="1"/>
  <c r="K72" i="1"/>
  <c r="K74" i="1" s="1"/>
  <c r="L72" i="1"/>
  <c r="L74" i="1" s="1"/>
  <c r="M72" i="1"/>
  <c r="M74" i="1" s="1"/>
  <c r="N72" i="1"/>
  <c r="N74" i="1" s="1"/>
  <c r="O72" i="1"/>
  <c r="O74" i="1" s="1"/>
  <c r="P72" i="1"/>
  <c r="P74" i="1" s="1"/>
  <c r="Q72" i="1"/>
  <c r="Q74" i="1" s="1"/>
  <c r="R72" i="1"/>
  <c r="R74" i="1" s="1"/>
  <c r="S72" i="1"/>
  <c r="S74" i="1" s="1"/>
  <c r="T72" i="1"/>
  <c r="T74" i="1" s="1"/>
  <c r="U72" i="1"/>
  <c r="U74" i="1" s="1"/>
  <c r="V72" i="1"/>
  <c r="V74" i="1" s="1"/>
  <c r="W72" i="1"/>
  <c r="W74" i="1" s="1"/>
  <c r="X72" i="1"/>
  <c r="X74" i="1" s="1"/>
  <c r="Y72" i="1"/>
  <c r="Y74" i="1" s="1"/>
  <c r="Z72" i="1"/>
  <c r="Z74" i="1" s="1"/>
  <c r="AA72" i="1"/>
  <c r="AA74" i="1" s="1"/>
  <c r="AB72" i="1"/>
  <c r="AB74" i="1" s="1"/>
  <c r="AC72" i="1"/>
  <c r="AC74" i="1" s="1"/>
  <c r="AE72" i="1"/>
  <c r="AE74" i="1" s="1"/>
  <c r="AF72" i="1"/>
  <c r="AF74" i="1" s="1"/>
  <c r="AG72" i="1"/>
  <c r="AG74" i="1" s="1"/>
  <c r="AH72" i="1"/>
  <c r="AH74" i="1" s="1"/>
  <c r="AI72" i="1"/>
  <c r="AI74" i="1" s="1"/>
  <c r="AK72" i="1"/>
  <c r="AK74" i="1" s="1"/>
  <c r="AL72" i="1"/>
  <c r="AL74" i="1" s="1"/>
  <c r="AM72" i="1"/>
  <c r="AM74" i="1" s="1"/>
  <c r="AN72" i="1"/>
  <c r="AN74" i="1" s="1"/>
  <c r="AO72" i="1"/>
  <c r="AO74" i="1" s="1"/>
  <c r="AP72" i="1"/>
  <c r="AP74" i="1" s="1"/>
  <c r="AQ72" i="1"/>
  <c r="AQ74" i="1" s="1"/>
  <c r="AR72" i="1"/>
  <c r="AR74" i="1" s="1"/>
  <c r="AS72" i="1"/>
  <c r="AS74" i="1" s="1"/>
  <c r="AT72" i="1"/>
  <c r="AT74" i="1" s="1"/>
  <c r="AU72" i="1"/>
  <c r="AU74" i="1" s="1"/>
  <c r="AV72" i="1"/>
  <c r="AV74" i="1" s="1"/>
  <c r="AW72" i="1"/>
  <c r="AW74" i="1" s="1"/>
  <c r="AX72" i="1"/>
  <c r="AX74" i="1" s="1"/>
  <c r="AY72" i="1"/>
  <c r="AY74" i="1" s="1"/>
  <c r="AZ72" i="1"/>
  <c r="AZ74" i="1" s="1"/>
  <c r="BA72" i="1"/>
  <c r="BA74" i="1" s="1"/>
  <c r="BB72" i="1"/>
  <c r="BB74" i="1" s="1"/>
  <c r="BC72" i="1"/>
  <c r="BC74" i="1" s="1"/>
  <c r="BD72" i="1"/>
  <c r="BD74" i="1" s="1"/>
  <c r="BE72" i="1"/>
  <c r="BE74" i="1" s="1"/>
  <c r="BF72" i="1"/>
  <c r="BF74" i="1" s="1"/>
  <c r="BG72" i="1"/>
  <c r="BG74" i="1" s="1"/>
  <c r="BH72" i="1"/>
  <c r="BH74" i="1" s="1"/>
  <c r="BI72" i="1"/>
  <c r="BI74" i="1" s="1"/>
  <c r="BJ72" i="1"/>
  <c r="BJ74" i="1" s="1"/>
  <c r="BK72" i="1"/>
  <c r="BK74" i="1" s="1"/>
  <c r="BL72" i="1"/>
  <c r="BL74" i="1" s="1"/>
  <c r="BM72" i="1"/>
  <c r="BM74" i="1" s="1"/>
  <c r="BN72" i="1"/>
  <c r="BN74" i="1" s="1"/>
  <c r="BO72" i="1"/>
  <c r="BO74" i="1" s="1"/>
  <c r="BP72" i="1"/>
  <c r="BP74" i="1" s="1"/>
  <c r="BQ72" i="1"/>
  <c r="BQ74" i="1" s="1"/>
  <c r="BR72" i="1"/>
  <c r="BR74" i="1" s="1"/>
  <c r="BS72" i="1"/>
  <c r="BS74" i="1" s="1"/>
  <c r="BT72" i="1"/>
  <c r="BT74" i="1" s="1"/>
  <c r="BU72" i="1"/>
  <c r="BU74" i="1" s="1"/>
  <c r="BV72" i="1"/>
  <c r="BV74" i="1" s="1"/>
  <c r="BW72" i="1"/>
  <c r="BW74" i="1" s="1"/>
  <c r="BX72" i="1"/>
  <c r="BX74" i="1" s="1"/>
  <c r="BY72" i="1"/>
  <c r="BY74" i="1" s="1"/>
  <c r="BZ72" i="1"/>
  <c r="BZ74" i="1" s="1"/>
  <c r="CA72" i="1"/>
  <c r="CA74" i="1" s="1"/>
  <c r="CB72" i="1"/>
  <c r="CB74" i="1" s="1"/>
  <c r="CC72" i="1"/>
  <c r="CC74" i="1" s="1"/>
  <c r="CD72" i="1"/>
  <c r="CD74" i="1" s="1"/>
  <c r="CE72" i="1"/>
  <c r="CE74" i="1" s="1"/>
  <c r="CF72" i="1"/>
  <c r="CF74" i="1" s="1"/>
  <c r="CG72" i="1"/>
  <c r="CG74" i="1" s="1"/>
  <c r="CH72" i="1"/>
  <c r="CH74" i="1" s="1"/>
  <c r="CI72" i="1"/>
  <c r="CI74" i="1" s="1"/>
  <c r="CK72" i="1"/>
  <c r="CK74" i="1" s="1"/>
  <c r="CL72" i="1"/>
  <c r="CL74" i="1" s="1"/>
  <c r="CM72" i="1"/>
  <c r="CM74" i="1" s="1"/>
  <c r="CN72" i="1"/>
  <c r="CN74" i="1" s="1"/>
  <c r="CO72" i="1"/>
  <c r="CO74" i="1" s="1"/>
  <c r="CP72" i="1"/>
  <c r="CP74" i="1" s="1"/>
  <c r="CQ72" i="1"/>
  <c r="CQ74" i="1" s="1"/>
  <c r="CR72" i="1"/>
  <c r="CR74" i="1" s="1"/>
  <c r="CS72" i="1"/>
  <c r="CS74" i="1" s="1"/>
  <c r="CT72" i="1"/>
  <c r="CT74" i="1" s="1"/>
  <c r="CU72" i="1"/>
  <c r="CU74" i="1" s="1"/>
  <c r="CV72" i="1"/>
  <c r="CV74" i="1" s="1"/>
  <c r="CX72" i="1"/>
  <c r="CX74" i="1" s="1"/>
  <c r="CY72" i="1"/>
  <c r="CY74" i="1" s="1"/>
  <c r="CZ72" i="1"/>
  <c r="CZ74" i="1" s="1"/>
  <c r="DA72" i="1"/>
  <c r="DA74" i="1" s="1"/>
  <c r="DB72" i="1"/>
  <c r="DB74" i="1" s="1"/>
  <c r="DC72" i="1"/>
  <c r="DC74" i="1" s="1"/>
  <c r="DD72" i="1"/>
  <c r="DD74" i="1" s="1"/>
  <c r="DE72" i="1"/>
  <c r="DE74" i="1" s="1"/>
  <c r="DF72" i="1"/>
  <c r="DF74" i="1" s="1"/>
  <c r="DG72" i="1"/>
  <c r="DG74" i="1" s="1"/>
  <c r="DH72" i="1"/>
  <c r="DH74" i="1" s="1"/>
  <c r="DJ72" i="1"/>
  <c r="DJ74" i="1" s="1"/>
  <c r="DK72" i="1"/>
  <c r="DK74" i="1" s="1"/>
  <c r="DL72" i="1"/>
  <c r="DL74" i="1" s="1"/>
  <c r="DM72" i="1"/>
  <c r="DM74" i="1" s="1"/>
  <c r="DN72" i="1"/>
  <c r="DN74" i="1" s="1"/>
  <c r="DO72" i="1"/>
  <c r="DO74" i="1" s="1"/>
  <c r="F72" i="1"/>
  <c r="F74" i="1" s="1"/>
  <c r="AD69" i="1"/>
  <c r="AD61" i="1"/>
  <c r="AD53" i="1"/>
  <c r="AD45" i="1"/>
  <c r="AD37" i="1"/>
  <c r="AD29" i="1"/>
  <c r="AD21" i="1"/>
  <c r="AD16" i="1"/>
  <c r="AD13" i="1"/>
  <c r="AD10" i="1"/>
  <c r="AD8" i="1"/>
  <c r="AD5" i="1"/>
  <c r="AD4" i="1"/>
  <c r="AD6" i="1"/>
  <c r="AD7" i="1"/>
  <c r="AD9" i="1"/>
  <c r="AD11" i="1"/>
  <c r="AD12" i="1"/>
  <c r="AD14" i="1"/>
  <c r="AD15" i="1"/>
  <c r="AD17" i="1"/>
  <c r="AD18" i="1"/>
  <c r="AD19" i="1"/>
  <c r="AD20" i="1"/>
  <c r="AD22" i="1"/>
  <c r="AD23" i="1"/>
  <c r="AD24" i="1"/>
  <c r="AD25" i="1"/>
  <c r="AD26" i="1"/>
  <c r="AD27" i="1"/>
  <c r="AD28" i="1"/>
  <c r="AD30" i="1"/>
  <c r="AD31" i="1"/>
  <c r="AD32" i="1"/>
  <c r="AD33" i="1"/>
  <c r="AD34" i="1"/>
  <c r="AD35" i="1"/>
  <c r="AD36" i="1"/>
  <c r="AD38" i="1"/>
  <c r="AD39" i="1"/>
  <c r="AD40" i="1"/>
  <c r="AD41" i="1"/>
  <c r="AD42" i="1"/>
  <c r="AD43" i="1"/>
  <c r="AD44" i="1"/>
  <c r="AD46" i="1"/>
  <c r="AD47" i="1"/>
  <c r="AD48" i="1"/>
  <c r="AD49" i="1"/>
  <c r="AD50" i="1"/>
  <c r="AD51" i="1"/>
  <c r="AD52" i="1"/>
  <c r="AD54" i="1"/>
  <c r="AD55" i="1"/>
  <c r="AD56" i="1"/>
  <c r="AD57" i="1"/>
  <c r="AD58" i="1"/>
  <c r="AD59" i="1"/>
  <c r="AD60" i="1"/>
  <c r="AD62" i="1"/>
  <c r="AD63" i="1"/>
  <c r="AD64" i="1"/>
  <c r="AD65" i="1"/>
  <c r="AD66" i="1"/>
  <c r="AD67" i="1"/>
  <c r="AD68" i="1"/>
  <c r="AD70" i="1"/>
  <c r="AD71" i="1"/>
  <c r="AD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3" i="1"/>
  <c r="AD72" i="1" l="1"/>
  <c r="AD74" i="1" s="1"/>
</calcChain>
</file>

<file path=xl/sharedStrings.xml><?xml version="1.0" encoding="utf-8"?>
<sst xmlns="http://schemas.openxmlformats.org/spreadsheetml/2006/main" count="1452" uniqueCount="456">
  <si>
    <t>All usual residents</t>
  </si>
  <si>
    <t>Male</t>
  </si>
  <si>
    <t>Female</t>
  </si>
  <si>
    <t>0 to 4</t>
  </si>
  <si>
    <t>5 to 15</t>
  </si>
  <si>
    <t>16 to 24</t>
  </si>
  <si>
    <t>25 to 34</t>
  </si>
  <si>
    <t>35 to 44</t>
  </si>
  <si>
    <t>45 to 54</t>
  </si>
  <si>
    <t>55 to 64</t>
  </si>
  <si>
    <t>65 to 74</t>
  </si>
  <si>
    <t>75 to 84</t>
  </si>
  <si>
    <t>85+</t>
  </si>
  <si>
    <t>Residents in households</t>
  </si>
  <si>
    <t>Residents in communal establishments</t>
  </si>
  <si>
    <t>Born overseas</t>
  </si>
  <si>
    <t>Arrived before 1960</t>
  </si>
  <si>
    <t>Arrived between 2011 and 2021</t>
  </si>
  <si>
    <t>White British</t>
  </si>
  <si>
    <t>White Gypsy or Irish Traveller</t>
  </si>
  <si>
    <t>White Irish</t>
  </si>
  <si>
    <t>Other White</t>
  </si>
  <si>
    <t>Mixed White and Black Caribbean</t>
  </si>
  <si>
    <t>Mixed White and Black African</t>
  </si>
  <si>
    <t>Mixed White and Asian</t>
  </si>
  <si>
    <t>other Mixed</t>
  </si>
  <si>
    <t>Indian</t>
  </si>
  <si>
    <t>Pakistani</t>
  </si>
  <si>
    <t>Bangladeshi</t>
  </si>
  <si>
    <t>Chinese</t>
  </si>
  <si>
    <t>Black African</t>
  </si>
  <si>
    <t>Black Carribbean</t>
  </si>
  <si>
    <t>Black Other</t>
  </si>
  <si>
    <t>Arab</t>
  </si>
  <si>
    <t>Any other ethnic group</t>
  </si>
  <si>
    <t>No religion</t>
  </si>
  <si>
    <t>Christian</t>
  </si>
  <si>
    <t>Buddhist</t>
  </si>
  <si>
    <t>Hindu</t>
  </si>
  <si>
    <t>Jewish</t>
  </si>
  <si>
    <t>Muslim</t>
  </si>
  <si>
    <t>Sikh</t>
  </si>
  <si>
    <t>Other religion</t>
  </si>
  <si>
    <t>Not answered</t>
  </si>
  <si>
    <t>1. Managers, directors and senior officials</t>
  </si>
  <si>
    <t>2. Professional occupations</t>
  </si>
  <si>
    <t>3. Associate professional and technical occupations</t>
  </si>
  <si>
    <t>4. Administrative and secretarial occupations</t>
  </si>
  <si>
    <t>5. Skilled trades occupations</t>
  </si>
  <si>
    <t>6. Caring, leisure and other service occupations</t>
  </si>
  <si>
    <t>7. Sales and customer service occupations</t>
  </si>
  <si>
    <t>8. Process, plant and machine operatives</t>
  </si>
  <si>
    <t>9. Elementary occupations</t>
  </si>
  <si>
    <t>Persons aged 16 or over with no qualifications</t>
  </si>
  <si>
    <t>Number of households</t>
  </si>
  <si>
    <t>No people in household has English as main language</t>
  </si>
  <si>
    <t>Owner occupied</t>
  </si>
  <si>
    <t>Rented from local authority</t>
  </si>
  <si>
    <t>Rented from other social registered landlord</t>
  </si>
  <si>
    <t>Privately rented</t>
  </si>
  <si>
    <t>Other</t>
  </si>
  <si>
    <t>Deprived in one dimension or more (ONS standard)</t>
  </si>
  <si>
    <t>Overcrowded (ONS standard)</t>
  </si>
  <si>
    <t>Heating type - Lacking central heating</t>
  </si>
  <si>
    <t>No car or van</t>
  </si>
  <si>
    <t>Lone pensioner</t>
  </si>
  <si>
    <t>Other lone householder</t>
  </si>
  <si>
    <t>Pensioner only (excluding lone pensioners)</t>
  </si>
  <si>
    <t>Lone parents with dependent children</t>
  </si>
  <si>
    <t>one family only with dependent children (excluding lone parents)</t>
  </si>
  <si>
    <t>one family only with non-dependent children</t>
  </si>
  <si>
    <t>one family only with no children</t>
  </si>
  <si>
    <t>other households with dependent children</t>
  </si>
  <si>
    <t>Detached</t>
  </si>
  <si>
    <t>Semi-detached</t>
  </si>
  <si>
    <t>Terraced</t>
  </si>
  <si>
    <t>Flat (purpose built)</t>
  </si>
  <si>
    <t>Other flats &amp; moblile homes</t>
  </si>
  <si>
    <t>Vacant dwelling or no permanent residents</t>
  </si>
  <si>
    <t>calculated</t>
  </si>
  <si>
    <t>TS007a</t>
  </si>
  <si>
    <t>total</t>
  </si>
  <si>
    <t>TS008</t>
  </si>
  <si>
    <t>TS066</t>
  </si>
  <si>
    <t>TS001</t>
  </si>
  <si>
    <t>TS038</t>
  </si>
  <si>
    <t>TS004</t>
  </si>
  <si>
    <t xml:space="preserve">total </t>
  </si>
  <si>
    <t>TS021</t>
  </si>
  <si>
    <t>TS030</t>
  </si>
  <si>
    <t>TS063</t>
  </si>
  <si>
    <t>TS067</t>
  </si>
  <si>
    <t>TS041</t>
  </si>
  <si>
    <t>TS029</t>
  </si>
  <si>
    <t>TS040</t>
  </si>
  <si>
    <t>TS054</t>
  </si>
  <si>
    <t>TS011</t>
  </si>
  <si>
    <t>TS053</t>
  </si>
  <si>
    <t>TS046</t>
  </si>
  <si>
    <t>TS045</t>
  </si>
  <si>
    <t>NA</t>
  </si>
  <si>
    <t>TS003</t>
  </si>
  <si>
    <t>TS044</t>
  </si>
  <si>
    <t>hectares</t>
  </si>
  <si>
    <t>population density</t>
  </si>
  <si>
    <t>AVHHSZ</t>
  </si>
  <si>
    <t>sex total</t>
  </si>
  <si>
    <t>age total</t>
  </si>
  <si>
    <t>total arrived</t>
  </si>
  <si>
    <t>ethnic total</t>
  </si>
  <si>
    <t>White ethnicity</t>
  </si>
  <si>
    <t>Roma</t>
  </si>
  <si>
    <t>Mixed or Multiple ethnicity</t>
  </si>
  <si>
    <t>Asian or Asian British ethnicity</t>
  </si>
  <si>
    <t>other Asian</t>
  </si>
  <si>
    <t>Black or Black British ethnicity</t>
  </si>
  <si>
    <t>Arab or other ethnicity</t>
  </si>
  <si>
    <t>Religion total</t>
  </si>
  <si>
    <t>over 16</t>
  </si>
  <si>
    <t>disability total (5 years and over)</t>
  </si>
  <si>
    <t>One or more disabled under the equality Act in households</t>
  </si>
  <si>
    <t>tenure total</t>
  </si>
  <si>
    <t>car HH total</t>
  </si>
  <si>
    <t>No.of cars available to household</t>
  </si>
  <si>
    <t>famComp total</t>
  </si>
  <si>
    <t>Accommodation by dwelling type -Total household spaces (housing stock)</t>
  </si>
  <si>
    <t>accomodation total</t>
  </si>
  <si>
    <t>Ward table</t>
  </si>
  <si>
    <t>ward name</t>
  </si>
  <si>
    <t>Acocks Green</t>
  </si>
  <si>
    <t>Allens Cross</t>
  </si>
  <si>
    <t>Alum Rock</t>
  </si>
  <si>
    <t>Balsall Heath West</t>
  </si>
  <si>
    <t>Bartley Green</t>
  </si>
  <si>
    <t>Billesley</t>
  </si>
  <si>
    <t>Bordesley &amp; Highgate</t>
  </si>
  <si>
    <t>Bordesley Green</t>
  </si>
  <si>
    <t>Bournbrook &amp; Selly Park</t>
  </si>
  <si>
    <t>Bournville &amp; Cotteridge</t>
  </si>
  <si>
    <t>Brandwood &amp; King's Heath</t>
  </si>
  <si>
    <t>Bromford &amp; Hodge Hill</t>
  </si>
  <si>
    <t>Castle Vale</t>
  </si>
  <si>
    <t>Druids Heath &amp; Monyhull</t>
  </si>
  <si>
    <t>Edgbaston</t>
  </si>
  <si>
    <t>Erdington</t>
  </si>
  <si>
    <t>Frankley Great Park</t>
  </si>
  <si>
    <t>Garretts Green</t>
  </si>
  <si>
    <t>Glebe Farm &amp; Tile Cross</t>
  </si>
  <si>
    <t>Gravelly Hill</t>
  </si>
  <si>
    <t>Hall Green North</t>
  </si>
  <si>
    <t>Hall Green South</t>
  </si>
  <si>
    <t>Handsworth</t>
  </si>
  <si>
    <t>Handsworth Wood</t>
  </si>
  <si>
    <t>Harborne</t>
  </si>
  <si>
    <t>Heartlands</t>
  </si>
  <si>
    <t>Highter's Heath</t>
  </si>
  <si>
    <t>Holyhead</t>
  </si>
  <si>
    <t>King's Norton North</t>
  </si>
  <si>
    <t>King's Norton South</t>
  </si>
  <si>
    <t>Kingstanding</t>
  </si>
  <si>
    <t>Ladywood</t>
  </si>
  <si>
    <t>Longbridge &amp; West Heath</t>
  </si>
  <si>
    <t>Lozells</t>
  </si>
  <si>
    <t>Moseley</t>
  </si>
  <si>
    <t>Nechells</t>
  </si>
  <si>
    <t>North Edgbaston</t>
  </si>
  <si>
    <t>Oscott</t>
  </si>
  <si>
    <t>Perry Barr</t>
  </si>
  <si>
    <t>Perry Common</t>
  </si>
  <si>
    <t>Pype Hayes</t>
  </si>
  <si>
    <t>Rubery &amp; Rednal</t>
  </si>
  <si>
    <t>Shard End</t>
  </si>
  <si>
    <t>Sheldon</t>
  </si>
  <si>
    <t>Small Heath</t>
  </si>
  <si>
    <t>Soho &amp; Jewellery Quarter</t>
  </si>
  <si>
    <t>South Yardley</t>
  </si>
  <si>
    <t>Sparkbrook &amp; Balsall Heath East</t>
  </si>
  <si>
    <t>Sparkhill</t>
  </si>
  <si>
    <t>Stirchley</t>
  </si>
  <si>
    <t>Stockland Green</t>
  </si>
  <si>
    <t>Sutton Four Oaks</t>
  </si>
  <si>
    <t>Sutton Mere Green</t>
  </si>
  <si>
    <t>Sutton Reddicap</t>
  </si>
  <si>
    <t>Sutton Roughley</t>
  </si>
  <si>
    <t>Sutton Trinity</t>
  </si>
  <si>
    <t>Sutton Vesey</t>
  </si>
  <si>
    <t>Sutton Walmley &amp; Minworth</t>
  </si>
  <si>
    <t>Sutton Wylde Green</t>
  </si>
  <si>
    <t>Tyseley &amp; Hay Mills</t>
  </si>
  <si>
    <t>Ward End</t>
  </si>
  <si>
    <t>Weoley &amp; Selly Oak</t>
  </si>
  <si>
    <t>Yardley East</t>
  </si>
  <si>
    <t>Yardley West &amp; Stechford</t>
  </si>
  <si>
    <t>-</t>
  </si>
  <si>
    <t>kmsquare</t>
  </si>
  <si>
    <t>TS015</t>
  </si>
  <si>
    <t>sum of wards</t>
  </si>
  <si>
    <t>Birmingham</t>
  </si>
  <si>
    <t>difference</t>
  </si>
  <si>
    <t>ZONEID</t>
  </si>
  <si>
    <t>ZONELABEL</t>
  </si>
  <si>
    <t>HECT</t>
  </si>
  <si>
    <t>RESIDE</t>
  </si>
  <si>
    <t>MALE</t>
  </si>
  <si>
    <t>FEMALE</t>
  </si>
  <si>
    <t>0TO4</t>
  </si>
  <si>
    <t>5TO15</t>
  </si>
  <si>
    <t>16TO24</t>
  </si>
  <si>
    <t>25TO34</t>
  </si>
  <si>
    <t>35TO44</t>
  </si>
  <si>
    <t>45TO54</t>
  </si>
  <si>
    <t>55TO64</t>
  </si>
  <si>
    <t>65TO74</t>
  </si>
  <si>
    <t>75TO84</t>
  </si>
  <si>
    <t>85PLUS</t>
  </si>
  <si>
    <t>RESIDEHH</t>
  </si>
  <si>
    <t>RESIDECOM</t>
  </si>
  <si>
    <t>LLTI</t>
  </si>
  <si>
    <t>OSEAS</t>
  </si>
  <si>
    <t>ARRIV60</t>
  </si>
  <si>
    <t>ARRIV61TO80</t>
  </si>
  <si>
    <t>ARRIV81TO00</t>
  </si>
  <si>
    <t>ARRIV01TO11</t>
  </si>
  <si>
    <t>WHITEBRIT</t>
  </si>
  <si>
    <t>IRISH</t>
  </si>
  <si>
    <t>GYPSY</t>
  </si>
  <si>
    <t>OTHERW</t>
  </si>
  <si>
    <t>MIXCAR</t>
  </si>
  <si>
    <t>MIXAFR</t>
  </si>
  <si>
    <t>MIXASIA</t>
  </si>
  <si>
    <t>MIXOTH</t>
  </si>
  <si>
    <t>INDIA</t>
  </si>
  <si>
    <t>PAKIST</t>
  </si>
  <si>
    <t>BANGLA</t>
  </si>
  <si>
    <t>CHINES</t>
  </si>
  <si>
    <t>OTHASIA</t>
  </si>
  <si>
    <t>AFRI</t>
  </si>
  <si>
    <t>CARIB</t>
  </si>
  <si>
    <t>OTHBL</t>
  </si>
  <si>
    <t>ARAB</t>
  </si>
  <si>
    <t>OTHETH</t>
  </si>
  <si>
    <t>CHRIST</t>
  </si>
  <si>
    <t>BUD</t>
  </si>
  <si>
    <t>HINDU</t>
  </si>
  <si>
    <t>JEW</t>
  </si>
  <si>
    <t>MUSL</t>
  </si>
  <si>
    <t>SIKH</t>
  </si>
  <si>
    <t>OTHREL</t>
  </si>
  <si>
    <t>NOREL</t>
  </si>
  <si>
    <t>NOSTAT</t>
  </si>
  <si>
    <t>EA</t>
  </si>
  <si>
    <t>FT</t>
  </si>
  <si>
    <t>PT</t>
  </si>
  <si>
    <t>SE</t>
  </si>
  <si>
    <t>UNEMP</t>
  </si>
  <si>
    <t>FTSTUDEA</t>
  </si>
  <si>
    <t>EMPLOY</t>
  </si>
  <si>
    <t>ONE</t>
  </si>
  <si>
    <t>TWO</t>
  </si>
  <si>
    <t>THREE</t>
  </si>
  <si>
    <t>FOUR</t>
  </si>
  <si>
    <t>FIVE</t>
  </si>
  <si>
    <t>SIX</t>
  </si>
  <si>
    <t>SEVEN</t>
  </si>
  <si>
    <t>EIGHT</t>
  </si>
  <si>
    <t>NINE</t>
  </si>
  <si>
    <t>FTSTUD</t>
  </si>
  <si>
    <t>NOQUALS</t>
  </si>
  <si>
    <t>HH</t>
  </si>
  <si>
    <t>NOENG</t>
  </si>
  <si>
    <t>OWN</t>
  </si>
  <si>
    <t>RENTLA</t>
  </si>
  <si>
    <t>RENTSOC</t>
  </si>
  <si>
    <t>PRIVATE</t>
  </si>
  <si>
    <t>ROTHER</t>
  </si>
  <si>
    <t>DEPRIV</t>
  </si>
  <si>
    <t>OCCRM</t>
  </si>
  <si>
    <t>PEOHH</t>
  </si>
  <si>
    <t>CHEAT</t>
  </si>
  <si>
    <t>NOCAR</t>
  </si>
  <si>
    <t>CARAVAIL</t>
  </si>
  <si>
    <t>1PPEN</t>
  </si>
  <si>
    <t>1PNOTPEN</t>
  </si>
  <si>
    <t>ALLPEN</t>
  </si>
  <si>
    <t>SFLONEPARDEP</t>
  </si>
  <si>
    <t>SFDEP</t>
  </si>
  <si>
    <t>SFNONDEP</t>
  </si>
  <si>
    <t>SFNOCHILD</t>
  </si>
  <si>
    <t>ODEP</t>
  </si>
  <si>
    <t>HHOTHER</t>
  </si>
  <si>
    <t>HHLLTI</t>
  </si>
  <si>
    <t>OCCHHSPC</t>
  </si>
  <si>
    <t>DETACH</t>
  </si>
  <si>
    <t>SEMI</t>
  </si>
  <si>
    <t>TERRAC</t>
  </si>
  <si>
    <t>FLATPURPOSE</t>
  </si>
  <si>
    <t>OTHFLATMOB</t>
  </si>
  <si>
    <t>VACANT</t>
  </si>
  <si>
    <t>E05011118</t>
  </si>
  <si>
    <t>E05011119</t>
  </si>
  <si>
    <t>E05011120</t>
  </si>
  <si>
    <t>E05011121</t>
  </si>
  <si>
    <t>Aston</t>
  </si>
  <si>
    <t>E05011122</t>
  </si>
  <si>
    <t>E05011123</t>
  </si>
  <si>
    <t>E05011124</t>
  </si>
  <si>
    <t>E05011125</t>
  </si>
  <si>
    <t>Birchfield</t>
  </si>
  <si>
    <t>E05011126</t>
  </si>
  <si>
    <t>E05011127</t>
  </si>
  <si>
    <t>E05011128</t>
  </si>
  <si>
    <t>E05011129</t>
  </si>
  <si>
    <t>E05011130</t>
  </si>
  <si>
    <t>E05011131</t>
  </si>
  <si>
    <t>E05011132</t>
  </si>
  <si>
    <t>E05011133</t>
  </si>
  <si>
    <t>E05011134</t>
  </si>
  <si>
    <t>E05011135</t>
  </si>
  <si>
    <t>E05011136</t>
  </si>
  <si>
    <t>E05011137</t>
  </si>
  <si>
    <t>E05011138</t>
  </si>
  <si>
    <t>E05011139</t>
  </si>
  <si>
    <t>E05011140</t>
  </si>
  <si>
    <t>E05011141</t>
  </si>
  <si>
    <t>E05011142</t>
  </si>
  <si>
    <t>E05011143</t>
  </si>
  <si>
    <t>E05011144</t>
  </si>
  <si>
    <t>E05011145</t>
  </si>
  <si>
    <t>E05011146</t>
  </si>
  <si>
    <t>E05011147</t>
  </si>
  <si>
    <t>E05011148</t>
  </si>
  <si>
    <t>E05011149</t>
  </si>
  <si>
    <t>E05011150</t>
  </si>
  <si>
    <t>E05011151</t>
  </si>
  <si>
    <t>E05011152</t>
  </si>
  <si>
    <t>E05011153</t>
  </si>
  <si>
    <t>E05011154</t>
  </si>
  <si>
    <t>E05011155</t>
  </si>
  <si>
    <t>E05011156</t>
  </si>
  <si>
    <t>Newtown</t>
  </si>
  <si>
    <t>E05011157</t>
  </si>
  <si>
    <t>E05011158</t>
  </si>
  <si>
    <t>Northfield</t>
  </si>
  <si>
    <t>E05011159</t>
  </si>
  <si>
    <t>E05011160</t>
  </si>
  <si>
    <t>E05011161</t>
  </si>
  <si>
    <t>E05011162</t>
  </si>
  <si>
    <t>E05011163</t>
  </si>
  <si>
    <t>Quinton</t>
  </si>
  <si>
    <t>E05011164</t>
  </si>
  <si>
    <t>E05011165</t>
  </si>
  <si>
    <t>E05011166</t>
  </si>
  <si>
    <t>E05011167</t>
  </si>
  <si>
    <t>E05011168</t>
  </si>
  <si>
    <t>E05011169</t>
  </si>
  <si>
    <t>E05011170</t>
  </si>
  <si>
    <t>E05011171</t>
  </si>
  <si>
    <t>E05011172</t>
  </si>
  <si>
    <t>E05011173</t>
  </si>
  <si>
    <t>E05011174</t>
  </si>
  <si>
    <t>E05011175</t>
  </si>
  <si>
    <t>E05011176</t>
  </si>
  <si>
    <t>E05011177</t>
  </si>
  <si>
    <t>E05011178</t>
  </si>
  <si>
    <t>E05011179</t>
  </si>
  <si>
    <t>E05011180</t>
  </si>
  <si>
    <t>E05011181</t>
  </si>
  <si>
    <t>E05011182</t>
  </si>
  <si>
    <t>E05011183</t>
  </si>
  <si>
    <t>E05011184</t>
  </si>
  <si>
    <t>E05011185</t>
  </si>
  <si>
    <t>E05011186</t>
  </si>
  <si>
    <t>check</t>
  </si>
  <si>
    <t>E08000025</t>
  </si>
  <si>
    <t>E11000005</t>
  </si>
  <si>
    <t>West Midlands</t>
  </si>
  <si>
    <t>E12000005</t>
  </si>
  <si>
    <t>E92000001</t>
  </si>
  <si>
    <t>England</t>
  </si>
  <si>
    <t>2021 number</t>
  </si>
  <si>
    <t>2021 percent</t>
  </si>
  <si>
    <t>% change 2011-21</t>
  </si>
  <si>
    <t>2011 percent</t>
  </si>
  <si>
    <t>2021 Birmingham</t>
  </si>
  <si>
    <t>Average household size</t>
  </si>
  <si>
    <t>Physical or mental health conditions lasting or expected to last 12 months+</t>
  </si>
  <si>
    <t>Migration, Ethnic groups and religion</t>
  </si>
  <si>
    <t>Arrived between 1961 and 1980</t>
  </si>
  <si>
    <t>Arrived between 1981 to 2000</t>
  </si>
  <si>
    <t>Arrived between 2001 and 2011 (Census 2021: 2001 to 2010)</t>
  </si>
  <si>
    <t>Other Asian</t>
  </si>
  <si>
    <t>Economically activity (Census 2011 aged 16-74 , Census 2021 age 16 plus)</t>
  </si>
  <si>
    <t xml:space="preserve">Economically active persons </t>
  </si>
  <si>
    <t>Employees working full-time</t>
  </si>
  <si>
    <t>Employees working part-time</t>
  </si>
  <si>
    <t>Self employed</t>
  </si>
  <si>
    <t>Unemployed</t>
  </si>
  <si>
    <t>Full-time students (economically active)</t>
  </si>
  <si>
    <t>Occupation (Census 2011 aged 16-74 , Census 2021 age 16 plus)</t>
  </si>
  <si>
    <t xml:space="preserve">Number of usual residents employed </t>
  </si>
  <si>
    <t>All full-time students aged 16 years or over (16-74 for 2011)</t>
  </si>
  <si>
    <t>One or more disabled under the equality Act in households (LLTI in 2011)</t>
  </si>
  <si>
    <t>Tenure</t>
  </si>
  <si>
    <t>Amenities</t>
  </si>
  <si>
    <t>Household composition</t>
  </si>
  <si>
    <t>other households including All student and all pensioner</t>
  </si>
  <si>
    <t>Household spaces and accomodation type</t>
  </si>
  <si>
    <t>Total household spaces (housing stock)</t>
  </si>
  <si>
    <t>2011 Birmingham</t>
  </si>
  <si>
    <t>2011-2021 number</t>
  </si>
  <si>
    <t>2011-2021 percent</t>
  </si>
  <si>
    <t>Migration, ethnic groups and religion</t>
  </si>
  <si>
    <t>2011 number</t>
  </si>
  <si>
    <t>TBA</t>
  </si>
  <si>
    <t>2021 England</t>
  </si>
  <si>
    <t>Eng Reside HH</t>
  </si>
  <si>
    <t>Eng pop</t>
  </si>
  <si>
    <t>no households</t>
  </si>
  <si>
    <r>
      <t>KM</t>
    </r>
    <r>
      <rPr>
        <vertAlign val="superscript"/>
        <sz val="9.5"/>
        <color theme="1"/>
        <rFont val="Arial"/>
        <family val="2"/>
      </rPr>
      <t>2</t>
    </r>
  </si>
  <si>
    <r>
      <t>population density ( people per KM</t>
    </r>
    <r>
      <rPr>
        <vertAlign val="superscript"/>
        <sz val="9.5"/>
        <color theme="1"/>
        <rFont val="Arial"/>
        <family val="2"/>
      </rPr>
      <t>2</t>
    </r>
    <r>
      <rPr>
        <sz val="9.5"/>
        <color theme="1"/>
        <rFont val="Arial"/>
        <family val="2"/>
      </rPr>
      <t>)</t>
    </r>
  </si>
  <si>
    <t>One family only with dependent children (excluding lone parents)</t>
  </si>
  <si>
    <t>One family only with non-dependent children</t>
  </si>
  <si>
    <t>One family only with no children</t>
  </si>
  <si>
    <t>Other households with dependent children</t>
  </si>
  <si>
    <t>Other households including All student and all pensioner</t>
  </si>
  <si>
    <t>Deprived in one dimension or more (ONS)</t>
  </si>
  <si>
    <t>One or more disabled under the equality Act</t>
  </si>
  <si>
    <t>Arrived between 2001 and 2010 (Census 2011: 2001 to 2011)</t>
  </si>
  <si>
    <t>2011 to 2021 Census Profile Birmingham</t>
  </si>
  <si>
    <t>All FTstudents aged 16 years or over (16-74 for 2011)</t>
  </si>
  <si>
    <t>Use the drop down arrow to select ward</t>
  </si>
  <si>
    <t>km2</t>
  </si>
  <si>
    <r>
      <t>population density ( people per KM</t>
    </r>
    <r>
      <rPr>
        <vertAlign val="superscript"/>
        <sz val="11"/>
        <rFont val="Arial"/>
        <family val="2"/>
      </rPr>
      <t>2</t>
    </r>
    <r>
      <rPr>
        <sz val="9"/>
        <rFont val="Arial"/>
        <family val="2"/>
      </rPr>
      <t>)</t>
    </r>
  </si>
  <si>
    <r>
      <t>KM</t>
    </r>
    <r>
      <rPr>
        <vertAlign val="superscript"/>
        <sz val="11"/>
        <rFont val="Arial"/>
        <family val="2"/>
      </rPr>
      <t>2</t>
    </r>
  </si>
  <si>
    <t>hectare</t>
  </si>
  <si>
    <t>2011 to 2021 Census Ward profile</t>
  </si>
  <si>
    <t>Other White_orig</t>
  </si>
  <si>
    <t>Roma+other white</t>
  </si>
  <si>
    <t>2011 to 2021 Ward Census Profiles.</t>
  </si>
  <si>
    <t>This profile shows key variables from the 2021 and 2011 Census for wards and uses Birmingham as a comparator.</t>
  </si>
  <si>
    <t xml:space="preserve">Birmingham's 2021 ward's have different boundaries to the ones in place in 2011. </t>
  </si>
  <si>
    <t>Overall, 37 wards were affected by the 2021 Census geography, for more information please see ONS Census 2021 Geography Consultation Response.</t>
  </si>
  <si>
    <t>ONS has not published Census data for Birmingham’s 2018 ward boundary changes, therefore 2011 Census results for key statistic, quick statistics and local characteristics were calculated by BCC.  We used the ONS recommended method of allocating whole OAs to the ward in which the population weighted centroid falls.   BCC has applied further adjustments to the 2011 ward results so that they match 2021 ward geography.  This means that comparability between censuses at ward level has been improved.</t>
  </si>
  <si>
    <t xml:space="preserve">For background, definitions, quality information and comparability advice of individual variables please see the ONS data dictionary. </t>
  </si>
  <si>
    <t>Source: ONS, Crown Copyright 2023</t>
  </si>
  <si>
    <t>Transport and Connectvity, Place, Prosperity &amp; Sustainability,</t>
  </si>
  <si>
    <t>www/birmingham.gov.uk/census</t>
  </si>
  <si>
    <t>brenda.henry@birmingham.gov.uk</t>
  </si>
  <si>
    <t>0121 303 4208</t>
  </si>
  <si>
    <t>You should also know that the census 2021 was taken during the Corona Virus pandemic and some population groups will be in different places than they would normally be.  For example students returning to parental homes or people working from home rather than travelling to an office.</t>
  </si>
  <si>
    <t>The categories for people who arrived from overseas after the year 2000 differs between Censuses.  In  2011 the years for arrivals are 2001 to 2011. In 2021 the arrival years are 2001 to 2010.</t>
  </si>
  <si>
    <t>Number of cars available to household</t>
  </si>
  <si>
    <t>The language question applies to those aged 3 years and over.</t>
  </si>
  <si>
    <t>In order to protect against the identification of individuals ONS applied statistical disclosure control methods.   In Census 2021, they: swapped records (targeted record swapping), for example, if a household was likely to be identified in datasets because it has unusual characteristics, they swapped the record with a similar one from a nearby small area (very unusual households could be swapped with one in a nearby local authority) added small changes to some counts (cell key perturbation), for example, they have changed a count of four to a three or a five – this might make small differences between tables depending on how the data are broken down when we applied perturbation.</t>
  </si>
  <si>
    <t>The disclosure control method means that totals for the same variable may differ across tables, smaller areas are more affected than larger ones.</t>
  </si>
  <si>
    <t>Roma ethnic group has been included in Other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</si>
</sst>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font>
      <sz val="11"/>
      <color theme="1"/>
      <name val="Calibri"/>
      <family val="2"/>
      <scheme val="minor"/>
    </font>
    <font>
      <b/>
      <sz val="11"/>
      <color theme="1"/>
      <name val="Calibri"/>
      <family val="2"/>
      <scheme val="minor"/>
    </font>
    <font>
      <sz val="11"/>
      <color indexed="8"/>
      <name val="Calibri"/>
      <family val="2"/>
      <scheme val="minor"/>
    </font>
    <font>
      <sz val="10"/>
      <name val="Arial"/>
      <family val="2"/>
    </font>
    <font>
      <sz val="8"/>
      <name val="Calibri"/>
      <family val="2"/>
      <scheme val="minor"/>
    </font>
    <font>
      <sz val="11"/>
      <color theme="1"/>
      <name val="Aerial"/>
      <family val="2"/>
    </font>
    <font>
      <sz val="10"/>
      <name val="Arial"/>
      <family val="2"/>
    </font>
    <font>
      <sz val="8.5"/>
      <name val="Arial"/>
      <family val="2"/>
    </font>
    <font>
      <b/>
      <sz val="9"/>
      <name val="Arial"/>
      <family val="2"/>
    </font>
    <font>
      <sz val="9"/>
      <name val="Arial"/>
      <family val="2"/>
    </font>
    <font>
      <sz val="7.5"/>
      <name val="Arial"/>
      <family val="2"/>
    </font>
    <font>
      <sz val="8"/>
      <name val="Arial"/>
      <family val="2"/>
    </font>
    <font>
      <sz val="9"/>
      <color theme="1"/>
      <name val="Calibri"/>
      <family val="2"/>
      <scheme val="minor"/>
    </font>
    <font>
      <sz val="9"/>
      <color rgb="FFFF0000"/>
      <name val="Calibri"/>
      <family val="2"/>
      <scheme val="minor"/>
    </font>
    <font>
      <b/>
      <sz val="12"/>
      <name val="Calibri"/>
      <family val="2"/>
      <scheme val="minor"/>
    </font>
    <font>
      <sz val="10"/>
      <color theme="1"/>
      <name val="Calibri"/>
      <family val="2"/>
      <scheme val="minor"/>
    </font>
    <font>
      <b/>
      <sz val="9.5"/>
      <color theme="1"/>
      <name val="Arial"/>
      <family val="2"/>
    </font>
    <font>
      <b/>
      <sz val="9.5"/>
      <name val="Arial"/>
      <family val="2"/>
    </font>
    <font>
      <sz val="9.5"/>
      <color theme="1"/>
      <name val="Arial"/>
      <family val="2"/>
    </font>
    <font>
      <vertAlign val="superscript"/>
      <sz val="9.5"/>
      <color theme="1"/>
      <name val="Arial"/>
      <family val="2"/>
    </font>
    <font>
      <sz val="9.5"/>
      <name val="Arial"/>
      <family val="2"/>
    </font>
    <font>
      <sz val="9.5"/>
      <color rgb="FFFF0000"/>
      <name val="Arial"/>
      <family val="2"/>
    </font>
    <font>
      <b/>
      <sz val="14"/>
      <color theme="1"/>
      <name val="Arial"/>
      <family val="2"/>
    </font>
    <font>
      <sz val="11"/>
      <name val="Calibri"/>
      <family val="2"/>
      <scheme val="minor"/>
    </font>
    <font>
      <b/>
      <sz val="14"/>
      <color theme="1"/>
      <name val="Calibri"/>
      <family val="2"/>
      <scheme val="minor"/>
    </font>
    <font>
      <b/>
      <sz val="11"/>
      <name val="Calibri"/>
      <family val="2"/>
      <scheme val="minor"/>
    </font>
    <font>
      <vertAlign val="superscript"/>
      <sz val="11"/>
      <name val="Arial"/>
      <family val="2"/>
    </font>
    <font>
      <u/>
      <sz val="11"/>
      <color theme="10"/>
      <name val="Calibri"/>
      <family val="2"/>
      <scheme val="minor"/>
    </font>
    <font>
      <b/>
      <sz val="16"/>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2" tint="-9.9978637043366805E-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theme="1" tint="0.499984740745262"/>
      </left>
      <right/>
      <top/>
      <bottom style="dotted">
        <color theme="1" tint="0.499984740745262"/>
      </bottom>
      <diagonal/>
    </border>
    <border>
      <left style="thick">
        <color theme="1" tint="0.499984740745262"/>
      </left>
      <right/>
      <top style="dotted">
        <color theme="1" tint="0.499984740745262"/>
      </top>
      <bottom style="dotted">
        <color theme="1" tint="0.499984740745262"/>
      </bottom>
      <diagonal/>
    </border>
    <border>
      <left style="thick">
        <color theme="1" tint="0.499984740745262"/>
      </left>
      <right/>
      <top style="dotted">
        <color theme="1" tint="0.499984740745262"/>
      </top>
      <bottom/>
      <diagonal/>
    </border>
    <border>
      <left style="thick">
        <color theme="1" tint="0.499984740745262"/>
      </left>
      <right/>
      <top style="medium">
        <color theme="1" tint="0.499984740745262"/>
      </top>
      <bottom style="medium">
        <color theme="1" tint="0.499984740745262"/>
      </bottom>
      <diagonal/>
    </border>
    <border>
      <left style="medium">
        <color theme="1" tint="0.34998626667073579"/>
      </left>
      <right style="medium">
        <color theme="1" tint="0.34998626667073579"/>
      </right>
      <top style="dotted">
        <color theme="1" tint="0.34998626667073579"/>
      </top>
      <bottom style="dotted">
        <color theme="1" tint="0.34998626667073579"/>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medium">
        <color theme="1" tint="0.34998626667073579"/>
      </right>
      <top/>
      <bottom style="dotted">
        <color theme="1" tint="0.34998626667073579"/>
      </bottom>
      <diagonal/>
    </border>
    <border>
      <left style="medium">
        <color theme="1" tint="0.34998626667073579"/>
      </left>
      <right style="medium">
        <color theme="1" tint="0.34998626667073579"/>
      </right>
      <top style="dotted">
        <color theme="1" tint="0.34998626667073579"/>
      </top>
      <bottom style="medium">
        <color theme="1" tint="0.34998626667073579"/>
      </bottom>
      <diagonal/>
    </border>
    <border>
      <left style="thin">
        <color theme="1" tint="0.499984740745262"/>
      </left>
      <right style="thin">
        <color theme="1" tint="0.499984740745262"/>
      </right>
      <top style="dotted">
        <color theme="1" tint="0.499984740745262"/>
      </top>
      <bottom style="dotted">
        <color theme="1" tint="0.499984740745262"/>
      </bottom>
      <diagonal/>
    </border>
    <border>
      <left style="thin">
        <color theme="1" tint="0.499984740745262"/>
      </left>
      <right style="medium">
        <color theme="1" tint="0.499984740745262"/>
      </right>
      <top style="dotted">
        <color theme="1" tint="0.499984740745262"/>
      </top>
      <bottom style="dotted">
        <color theme="1" tint="0.499984740745262"/>
      </bottom>
      <diagonal/>
    </border>
    <border>
      <left style="thin">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thin">
        <color theme="1" tint="0.499984740745262"/>
      </right>
      <top/>
      <bottom style="dotted">
        <color theme="1" tint="0.499984740745262"/>
      </bottom>
      <diagonal/>
    </border>
    <border>
      <left style="thin">
        <color theme="1" tint="0.499984740745262"/>
      </left>
      <right style="medium">
        <color theme="1" tint="0.499984740745262"/>
      </right>
      <top/>
      <bottom style="dotted">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dotted">
        <color theme="1" tint="0.499984740745262"/>
      </top>
      <bottom/>
      <diagonal/>
    </border>
    <border>
      <left style="thin">
        <color theme="1" tint="0.499984740745262"/>
      </left>
      <right style="medium">
        <color theme="1" tint="0.499984740745262"/>
      </right>
      <top style="dotted">
        <color theme="1" tint="0.499984740745262"/>
      </top>
      <bottom/>
      <diagonal/>
    </border>
    <border>
      <left/>
      <right style="thin">
        <color theme="1" tint="0.499984740745262"/>
      </right>
      <top style="dotted">
        <color theme="1" tint="0.499984740745262"/>
      </top>
      <bottom style="dotted">
        <color theme="1" tint="0.499984740745262"/>
      </bottom>
      <diagonal/>
    </border>
    <border>
      <left style="thin">
        <color theme="1" tint="0.499984740745262"/>
      </left>
      <right/>
      <top style="medium">
        <color theme="1" tint="0.499984740745262"/>
      </top>
      <bottom style="medium">
        <color theme="1" tint="0.499984740745262"/>
      </bottom>
      <diagonal/>
    </border>
    <border>
      <left style="thin">
        <color theme="1" tint="0.499984740745262"/>
      </left>
      <right/>
      <top/>
      <bottom style="dotted">
        <color theme="1" tint="0.499984740745262"/>
      </bottom>
      <diagonal/>
    </border>
    <border>
      <left style="thin">
        <color theme="1" tint="0.499984740745262"/>
      </left>
      <right/>
      <top style="dotted">
        <color theme="1" tint="0.499984740745262"/>
      </top>
      <bottom style="dotted">
        <color theme="1" tint="0.499984740745262"/>
      </bottom>
      <diagonal/>
    </border>
    <border>
      <left style="thin">
        <color theme="1" tint="0.499984740745262"/>
      </left>
      <right/>
      <top style="dotted">
        <color theme="1" tint="0.499984740745262"/>
      </top>
      <bottom/>
      <diagonal/>
    </border>
    <border>
      <left style="thin">
        <color theme="1" tint="0.499984740745262"/>
      </left>
      <right/>
      <top style="dotted">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dotted">
        <color theme="1" tint="0.499984740745262"/>
      </bottom>
      <diagonal/>
    </border>
    <border>
      <left style="thin">
        <color theme="1" tint="0.499984740745262"/>
      </left>
      <right/>
      <top style="medium">
        <color theme="1" tint="0.499984740745262"/>
      </top>
      <bottom style="dotted">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diagonal/>
    </border>
    <border>
      <left style="thin">
        <color theme="1" tint="0.499984740745262"/>
      </left>
      <right style="medium">
        <color theme="1" tint="0.499984740745262"/>
      </right>
      <top/>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thin">
        <color theme="1" tint="0.499984740745262"/>
      </right>
      <top/>
      <bottom style="medium">
        <color theme="1" tint="0.499984740745262"/>
      </bottom>
      <diagonal/>
    </border>
    <border>
      <left/>
      <right style="thin">
        <color theme="1" tint="0.499984740745262"/>
      </right>
      <top/>
      <bottom/>
      <diagonal/>
    </border>
    <border>
      <left/>
      <right style="medium">
        <color theme="1" tint="0.499984740745262"/>
      </right>
      <top/>
      <bottom/>
      <diagonal/>
    </border>
    <border>
      <left style="thick">
        <color theme="1" tint="0.499984740745262"/>
      </left>
      <right style="thin">
        <color theme="1" tint="0.499984740745262"/>
      </right>
      <top/>
      <bottom style="dotted">
        <color theme="1" tint="0.499984740745262"/>
      </bottom>
      <diagonal/>
    </border>
    <border>
      <left style="thin">
        <color theme="1" tint="0.499984740745262"/>
      </left>
      <right style="thick">
        <color theme="1" tint="0.499984740745262"/>
      </right>
      <top style="dotted">
        <color theme="1" tint="0.499984740745262"/>
      </top>
      <bottom style="dotted">
        <color theme="1" tint="0.499984740745262"/>
      </bottom>
      <diagonal/>
    </border>
    <border>
      <left style="thick">
        <color theme="1" tint="0.499984740745262"/>
      </left>
      <right style="thin">
        <color theme="1" tint="0.499984740745262"/>
      </right>
      <top style="dotted">
        <color theme="1" tint="0.499984740745262"/>
      </top>
      <bottom style="dotted">
        <color theme="1" tint="0.499984740745262"/>
      </bottom>
      <diagonal/>
    </border>
    <border>
      <left style="thick">
        <color theme="1" tint="0.499984740745262"/>
      </left>
      <right style="thin">
        <color theme="1" tint="0.499984740745262"/>
      </right>
      <top style="dotted">
        <color theme="1" tint="0.499984740745262"/>
      </top>
      <bottom/>
      <diagonal/>
    </border>
    <border>
      <left style="thin">
        <color theme="1" tint="0.499984740745262"/>
      </left>
      <right style="thick">
        <color theme="1" tint="0.499984740745262"/>
      </right>
      <top style="dotted">
        <color theme="1" tint="0.499984740745262"/>
      </top>
      <bottom/>
      <diagonal/>
    </border>
    <border>
      <left style="thick">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ck">
        <color theme="1" tint="0.499984740745262"/>
      </right>
      <top style="medium">
        <color theme="1" tint="0.499984740745262"/>
      </top>
      <bottom style="medium">
        <color theme="1" tint="0.499984740745262"/>
      </bottom>
      <diagonal/>
    </border>
    <border>
      <left style="thin">
        <color theme="1" tint="0.499984740745262"/>
      </left>
      <right style="thick">
        <color theme="1" tint="0.499984740745262"/>
      </right>
      <top/>
      <bottom style="dotted">
        <color theme="1" tint="0.499984740745262"/>
      </bottom>
      <diagonal/>
    </border>
    <border>
      <left style="thick">
        <color theme="1" tint="0.499984740745262"/>
      </left>
      <right style="thin">
        <color theme="1" tint="0.499984740745262"/>
      </right>
      <top style="medium">
        <color theme="1" tint="0.499984740745262"/>
      </top>
      <bottom style="dotted">
        <color theme="1" tint="0.499984740745262"/>
      </bottom>
      <diagonal/>
    </border>
    <border>
      <left style="thin">
        <color theme="1" tint="0.499984740745262"/>
      </left>
      <right style="thick">
        <color theme="1" tint="0.499984740745262"/>
      </right>
      <top style="medium">
        <color theme="1" tint="0.499984740745262"/>
      </top>
      <bottom style="dotted">
        <color theme="1" tint="0.499984740745262"/>
      </bottom>
      <diagonal/>
    </border>
    <border>
      <left style="thick">
        <color theme="1" tint="0.499984740745262"/>
      </left>
      <right style="thin">
        <color theme="1" tint="0.499984740745262"/>
      </right>
      <top style="dotted">
        <color theme="1" tint="0.499984740745262"/>
      </top>
      <bottom style="medium">
        <color theme="1" tint="0.499984740745262"/>
      </bottom>
      <diagonal/>
    </border>
    <border>
      <left style="thin">
        <color theme="1" tint="0.499984740745262"/>
      </left>
      <right style="thick">
        <color theme="1" tint="0.499984740745262"/>
      </right>
      <top style="dotted">
        <color theme="1" tint="0.499984740745262"/>
      </top>
      <bottom style="medium">
        <color theme="1" tint="0.499984740745262"/>
      </bottom>
      <diagonal/>
    </border>
    <border>
      <left style="thick">
        <color theme="1" tint="0.499984740745262"/>
      </left>
      <right style="thin">
        <color theme="1" tint="0.499984740745262"/>
      </right>
      <top/>
      <bottom/>
      <diagonal/>
    </border>
    <border>
      <left style="thin">
        <color theme="1" tint="0.499984740745262"/>
      </left>
      <right style="thick">
        <color theme="1" tint="0.499984740745262"/>
      </right>
      <top/>
      <bottom/>
      <diagonal/>
    </border>
    <border>
      <left style="thin">
        <color theme="1" tint="0.499984740745262"/>
      </left>
      <right style="thin">
        <color theme="1" tint="0.499984740745262"/>
      </right>
      <top/>
      <bottom style="thick">
        <color theme="1" tint="0.499984740745262"/>
      </bottom>
      <diagonal/>
    </border>
    <border>
      <left style="thin">
        <color theme="1" tint="0.499984740745262"/>
      </left>
      <right/>
      <top/>
      <bottom style="thick">
        <color theme="1" tint="0.499984740745262"/>
      </bottom>
      <diagonal/>
    </border>
    <border>
      <left style="thin">
        <color theme="1" tint="0.499984740745262"/>
      </left>
      <right style="thick">
        <color theme="1" tint="0.499984740745262"/>
      </right>
      <top/>
      <bottom style="thick">
        <color theme="1" tint="0.499984740745262"/>
      </bottom>
      <diagonal/>
    </border>
    <border>
      <left style="thick">
        <color theme="1" tint="0.499984740745262"/>
      </left>
      <right/>
      <top/>
      <bottom/>
      <diagonal/>
    </border>
    <border>
      <left style="thick">
        <color theme="1" tint="0.499984740745262"/>
      </left>
      <right/>
      <top/>
      <bottom style="medium">
        <color theme="1" tint="0.499984740745262"/>
      </bottom>
      <diagonal/>
    </border>
    <border>
      <left style="thin">
        <color theme="1" tint="0.499984740745262"/>
      </left>
      <right style="thick">
        <color theme="1" tint="0.499984740745262"/>
      </right>
      <top/>
      <bottom style="medium">
        <color theme="1" tint="0.499984740745262"/>
      </bottom>
      <diagonal/>
    </border>
    <border>
      <left style="thick">
        <color theme="1" tint="0.499984740745262"/>
      </left>
      <right/>
      <top/>
      <bottom style="thick">
        <color theme="1" tint="0.499984740745262"/>
      </bottom>
      <diagonal/>
    </border>
    <border>
      <left style="thick">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style="thin">
        <color theme="1" tint="0.499984740745262"/>
      </right>
      <top style="thick">
        <color theme="1" tint="0.499984740745262"/>
      </top>
      <bottom style="thick">
        <color theme="1" tint="0.499984740745262"/>
      </bottom>
      <diagonal/>
    </border>
    <border>
      <left style="thin">
        <color theme="1" tint="0.499984740745262"/>
      </left>
      <right/>
      <top style="thick">
        <color theme="1" tint="0.499984740745262"/>
      </top>
      <bottom style="thick">
        <color theme="1" tint="0.499984740745262"/>
      </bottom>
      <diagonal/>
    </border>
    <border>
      <left style="thin">
        <color theme="1" tint="0.499984740745262"/>
      </left>
      <right style="thick">
        <color theme="1" tint="0.499984740745262"/>
      </right>
      <top style="thick">
        <color theme="1" tint="0.499984740745262"/>
      </top>
      <bottom style="thick">
        <color theme="1" tint="0.499984740745262"/>
      </bottom>
      <diagonal/>
    </border>
    <border>
      <left style="thick">
        <color theme="1" tint="0.499984740745262"/>
      </left>
      <right style="thin">
        <color theme="1" tint="0.499984740745262"/>
      </right>
      <top style="dotted">
        <color theme="1" tint="0.499984740745262"/>
      </top>
      <bottom style="thick">
        <color theme="1" tint="0.499984740745262"/>
      </bottom>
      <diagonal/>
    </border>
    <border>
      <left style="thin">
        <color theme="1" tint="0.499984740745262"/>
      </left>
      <right style="thin">
        <color theme="1" tint="0.499984740745262"/>
      </right>
      <top style="dotted">
        <color theme="1" tint="0.499984740745262"/>
      </top>
      <bottom style="thick">
        <color theme="1" tint="0.499984740745262"/>
      </bottom>
      <diagonal/>
    </border>
    <border>
      <left style="thin">
        <color theme="1" tint="0.499984740745262"/>
      </left>
      <right/>
      <top style="dotted">
        <color theme="1" tint="0.499984740745262"/>
      </top>
      <bottom style="thick">
        <color theme="1" tint="0.499984740745262"/>
      </bottom>
      <diagonal/>
    </border>
    <border>
      <left style="thin">
        <color theme="1" tint="0.499984740745262"/>
      </left>
      <right style="thick">
        <color theme="1" tint="0.499984740745262"/>
      </right>
      <top style="dotted">
        <color theme="1" tint="0.499984740745262"/>
      </top>
      <bottom style="thick">
        <color theme="1" tint="0.499984740745262"/>
      </bottom>
      <diagonal/>
    </border>
    <border>
      <left style="thin">
        <color theme="1" tint="0.499984740745262"/>
      </left>
      <right/>
      <top style="thick">
        <color theme="1" tint="0.499984740745262"/>
      </top>
      <bottom/>
      <diagonal/>
    </border>
    <border>
      <left/>
      <right style="thin">
        <color theme="1" tint="0.499984740745262"/>
      </right>
      <top style="thick">
        <color theme="1" tint="0.499984740745262"/>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1" tint="0.499984740745262"/>
      </left>
      <right style="thin">
        <color theme="1" tint="0.499984740745262"/>
      </right>
      <top style="thick">
        <color theme="1" tint="0.499984740745262"/>
      </top>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s>
  <cellStyleXfs count="5">
    <xf numFmtId="0" fontId="0" fillId="0" borderId="0"/>
    <xf numFmtId="0" fontId="2" fillId="0" borderId="0"/>
    <xf numFmtId="0" fontId="5" fillId="0" borderId="0"/>
    <xf numFmtId="0" fontId="11" fillId="0" borderId="0">
      <alignment horizontal="center" vertical="center" wrapText="1"/>
    </xf>
    <xf numFmtId="0" fontId="27" fillId="0" borderId="0" applyNumberFormat="0" applyFill="0" applyBorder="0" applyAlignment="0" applyProtection="0"/>
  </cellStyleXfs>
  <cellXfs count="346">
    <xf numFmtId="0" fontId="0" fillId="0" borderId="0" xfId="0"/>
    <xf numFmtId="0" fontId="0" fillId="0" borderId="1" xfId="0" applyBorder="1"/>
    <xf numFmtId="2" fontId="0" fillId="0" borderId="1" xfId="0" applyNumberFormat="1" applyBorder="1"/>
    <xf numFmtId="3" fontId="3" fillId="0" borderId="1" xfId="1" applyNumberFormat="1" applyFont="1" applyBorder="1" applyAlignment="1">
      <alignment horizontal="right"/>
    </xf>
    <xf numFmtId="0" fontId="0" fillId="0" borderId="1" xfId="0" applyBorder="1" applyAlignment="1">
      <alignment horizontal="right"/>
    </xf>
    <xf numFmtId="0" fontId="0" fillId="0" borderId="2" xfId="0" applyBorder="1"/>
    <xf numFmtId="0" fontId="0" fillId="0" borderId="3" xfId="0" applyBorder="1" applyAlignment="1">
      <alignment horizontal="right"/>
    </xf>
    <xf numFmtId="0" fontId="0" fillId="0" borderId="5" xfId="0" applyBorder="1"/>
    <xf numFmtId="0" fontId="0" fillId="0" borderId="8" xfId="0" applyBorder="1"/>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0" fontId="1" fillId="0" borderId="10" xfId="0" applyFont="1" applyBorder="1" applyAlignment="1">
      <alignment horizontal="right" wrapText="1"/>
    </xf>
    <xf numFmtId="0" fontId="1" fillId="0" borderId="11" xfId="0" applyFont="1" applyBorder="1" applyAlignment="1">
      <alignment horizontal="right" wrapText="1"/>
    </xf>
    <xf numFmtId="0" fontId="1" fillId="0" borderId="12" xfId="0" applyFont="1" applyBorder="1" applyAlignment="1">
      <alignment horizontal="right" wrapText="1"/>
    </xf>
    <xf numFmtId="0" fontId="0" fillId="0" borderId="7" xfId="0" applyBorder="1"/>
    <xf numFmtId="2" fontId="0" fillId="0" borderId="8" xfId="0" applyNumberFormat="1" applyBorder="1"/>
    <xf numFmtId="3" fontId="3" fillId="0" borderId="8" xfId="1" applyNumberFormat="1" applyFont="1"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1" xfId="0" applyBorder="1"/>
    <xf numFmtId="3" fontId="0" fillId="0" borderId="0" xfId="0" applyNumberFormat="1"/>
    <xf numFmtId="0" fontId="5" fillId="0" borderId="0" xfId="2"/>
    <xf numFmtId="0" fontId="6" fillId="0" borderId="14" xfId="0" applyFont="1" applyBorder="1"/>
    <xf numFmtId="0" fontId="6" fillId="0" borderId="15" xfId="0" applyFont="1" applyBorder="1" applyAlignment="1">
      <alignment wrapText="1"/>
    </xf>
    <xf numFmtId="0" fontId="7" fillId="0" borderId="16" xfId="0" applyFont="1" applyBorder="1" applyAlignment="1">
      <alignment horizontal="left" vertical="top" wrapText="1"/>
    </xf>
    <xf numFmtId="0" fontId="9" fillId="0" borderId="13" xfId="0" applyFont="1" applyBorder="1" applyAlignment="1">
      <alignment wrapText="1"/>
    </xf>
    <xf numFmtId="0" fontId="9" fillId="0" borderId="17" xfId="0" applyFont="1" applyBorder="1" applyAlignment="1">
      <alignment wrapText="1"/>
    </xf>
    <xf numFmtId="0" fontId="11" fillId="0" borderId="17" xfId="0" applyFont="1" applyBorder="1" applyAlignment="1">
      <alignment wrapText="1"/>
    </xf>
    <xf numFmtId="0" fontId="8" fillId="0" borderId="18" xfId="0" applyFont="1" applyBorder="1" applyAlignment="1">
      <alignment wrapText="1"/>
    </xf>
    <xf numFmtId="0" fontId="8" fillId="0" borderId="18" xfId="0" applyFont="1" applyBorder="1" applyAlignment="1" applyProtection="1">
      <alignment horizontal="right" vertical="center" wrapText="1"/>
      <protection locked="0"/>
    </xf>
    <xf numFmtId="9" fontId="8" fillId="0" borderId="18" xfId="0" applyNumberFormat="1" applyFont="1" applyBorder="1" applyAlignment="1" applyProtection="1">
      <alignment horizontal="right" vertical="center" wrapText="1"/>
      <protection locked="0"/>
    </xf>
    <xf numFmtId="0" fontId="8" fillId="0" borderId="18" xfId="0" applyFont="1" applyBorder="1" applyAlignment="1">
      <alignment horizontal="right" vertical="center" wrapText="1"/>
    </xf>
    <xf numFmtId="164" fontId="8" fillId="0" borderId="18" xfId="0" applyNumberFormat="1" applyFont="1" applyBorder="1" applyAlignment="1">
      <alignment horizontal="right" wrapText="1"/>
    </xf>
    <xf numFmtId="0" fontId="12" fillId="0" borderId="0" xfId="0" applyFont="1"/>
    <xf numFmtId="3" fontId="9" fillId="0" borderId="19" xfId="0" applyNumberFormat="1" applyFont="1" applyBorder="1" applyAlignment="1">
      <alignment horizontal="right"/>
    </xf>
    <xf numFmtId="0" fontId="9" fillId="0" borderId="17" xfId="0" applyFont="1" applyBorder="1" applyAlignment="1">
      <alignment horizontal="right"/>
    </xf>
    <xf numFmtId="0" fontId="9" fillId="3" borderId="17" xfId="0" applyFont="1" applyFill="1" applyBorder="1" applyAlignment="1">
      <alignment horizontal="right"/>
    </xf>
    <xf numFmtId="164" fontId="9" fillId="0" borderId="17" xfId="0" applyNumberFormat="1" applyFont="1" applyBorder="1" applyAlignment="1">
      <alignment wrapText="1"/>
    </xf>
    <xf numFmtId="164" fontId="9" fillId="0" borderId="17" xfId="0" applyNumberFormat="1" applyFont="1" applyBorder="1" applyAlignment="1">
      <alignment horizontal="right"/>
    </xf>
    <xf numFmtId="2" fontId="9" fillId="0" borderId="17" xfId="0" applyNumberFormat="1" applyFont="1" applyBorder="1" applyAlignment="1">
      <alignment wrapText="1"/>
    </xf>
    <xf numFmtId="2" fontId="9" fillId="0" borderId="17" xfId="0" applyNumberFormat="1" applyFont="1" applyBorder="1" applyAlignment="1">
      <alignment horizontal="right"/>
    </xf>
    <xf numFmtId="3" fontId="9" fillId="0" borderId="18" xfId="0" applyNumberFormat="1" applyFont="1" applyBorder="1" applyAlignment="1">
      <alignment wrapText="1"/>
    </xf>
    <xf numFmtId="164" fontId="9" fillId="0" borderId="18" xfId="0" applyNumberFormat="1" applyFont="1" applyBorder="1" applyAlignment="1" applyProtection="1">
      <alignment horizontal="right"/>
      <protection locked="0"/>
    </xf>
    <xf numFmtId="164" fontId="9" fillId="0" borderId="18" xfId="0" applyNumberFormat="1" applyFont="1" applyBorder="1" applyAlignment="1">
      <alignment horizontal="right"/>
    </xf>
    <xf numFmtId="3" fontId="9" fillId="0" borderId="19" xfId="0" applyNumberFormat="1" applyFont="1" applyBorder="1" applyAlignment="1">
      <alignment wrapText="1"/>
    </xf>
    <xf numFmtId="164" fontId="9" fillId="0" borderId="19" xfId="0" applyNumberFormat="1" applyFont="1" applyBorder="1" applyAlignment="1" applyProtection="1">
      <alignment horizontal="right"/>
      <protection locked="0"/>
    </xf>
    <xf numFmtId="164" fontId="9" fillId="0" borderId="19" xfId="0" applyNumberFormat="1" applyFont="1" applyBorder="1" applyAlignment="1">
      <alignment horizontal="right"/>
    </xf>
    <xf numFmtId="3" fontId="9" fillId="0" borderId="17" xfId="0" applyNumberFormat="1" applyFont="1" applyBorder="1" applyAlignment="1">
      <alignment wrapText="1"/>
    </xf>
    <xf numFmtId="164" fontId="9" fillId="0" borderId="17" xfId="0" applyNumberFormat="1" applyFont="1" applyBorder="1" applyAlignment="1" applyProtection="1">
      <alignment horizontal="right"/>
      <protection locked="0"/>
    </xf>
    <xf numFmtId="0" fontId="9" fillId="0" borderId="17" xfId="0" quotePrefix="1" applyFont="1" applyBorder="1" applyAlignment="1">
      <alignment wrapText="1"/>
    </xf>
    <xf numFmtId="0" fontId="9" fillId="0" borderId="19" xfId="0" applyFont="1" applyBorder="1" applyAlignment="1">
      <alignment wrapText="1"/>
    </xf>
    <xf numFmtId="3" fontId="9" fillId="0" borderId="17" xfId="0" applyNumberFormat="1" applyFont="1" applyBorder="1" applyAlignment="1" applyProtection="1">
      <alignment horizontal="left"/>
      <protection locked="0"/>
    </xf>
    <xf numFmtId="3" fontId="9" fillId="0" borderId="17" xfId="0" applyNumberFormat="1" applyFont="1" applyBorder="1" applyAlignment="1">
      <alignment horizontal="right" wrapText="1"/>
    </xf>
    <xf numFmtId="0" fontId="8" fillId="0" borderId="18" xfId="0" applyFont="1" applyBorder="1" applyAlignment="1">
      <alignment horizontal="left" wrapText="1"/>
    </xf>
    <xf numFmtId="0" fontId="9" fillId="0" borderId="18" xfId="0" applyFont="1" applyBorder="1" applyAlignment="1">
      <alignment horizontal="right"/>
    </xf>
    <xf numFmtId="0" fontId="13" fillId="0" borderId="0" xfId="0" applyFont="1"/>
    <xf numFmtId="165" fontId="9" fillId="0" borderId="19" xfId="0" applyNumberFormat="1" applyFont="1" applyBorder="1" applyAlignment="1">
      <alignment horizontal="right"/>
    </xf>
    <xf numFmtId="165" fontId="9" fillId="0" borderId="17" xfId="0" applyNumberFormat="1" applyFont="1" applyBorder="1" applyAlignment="1">
      <alignment horizontal="right"/>
    </xf>
    <xf numFmtId="0" fontId="9" fillId="0" borderId="19" xfId="0" applyFont="1" applyBorder="1" applyAlignment="1">
      <alignment horizontal="right"/>
    </xf>
    <xf numFmtId="0" fontId="9" fillId="0" borderId="20" xfId="0" applyFont="1" applyBorder="1" applyAlignment="1">
      <alignment wrapText="1"/>
    </xf>
    <xf numFmtId="0" fontId="9" fillId="0" borderId="20" xfId="0" applyFont="1" applyBorder="1" applyAlignment="1">
      <alignment horizontal="right"/>
    </xf>
    <xf numFmtId="164" fontId="9" fillId="0" borderId="20" xfId="0" applyNumberFormat="1" applyFont="1" applyBorder="1" applyAlignment="1" applyProtection="1">
      <alignment horizontal="right"/>
      <protection locked="0"/>
    </xf>
    <xf numFmtId="3" fontId="9" fillId="0" borderId="20" xfId="0" applyNumberFormat="1" applyFont="1" applyBorder="1" applyAlignment="1">
      <alignment wrapText="1"/>
    </xf>
    <xf numFmtId="164" fontId="9" fillId="0" borderId="20" xfId="0" applyNumberFormat="1" applyFont="1" applyBorder="1" applyAlignment="1">
      <alignment horizontal="right"/>
    </xf>
    <xf numFmtId="3" fontId="9" fillId="0" borderId="17" xfId="0" applyNumberFormat="1" applyFont="1" applyBorder="1" applyAlignment="1" applyProtection="1">
      <alignment horizontal="right"/>
      <protection locked="0"/>
    </xf>
    <xf numFmtId="0" fontId="14" fillId="0" borderId="0" xfId="0" applyFont="1"/>
    <xf numFmtId="3" fontId="9" fillId="0" borderId="0" xfId="0" applyNumberFormat="1" applyFont="1" applyBorder="1" applyAlignment="1">
      <alignment horizontal="right"/>
    </xf>
    <xf numFmtId="164" fontId="9" fillId="0" borderId="0" xfId="0" applyNumberFormat="1" applyFont="1" applyBorder="1" applyAlignment="1">
      <alignment horizontal="right"/>
    </xf>
    <xf numFmtId="2" fontId="9" fillId="0" borderId="0" xfId="0" applyNumberFormat="1" applyFont="1" applyBorder="1" applyAlignment="1">
      <alignment horizontal="right"/>
    </xf>
    <xf numFmtId="165" fontId="9" fillId="0" borderId="0" xfId="0" applyNumberFormat="1" applyFont="1" applyBorder="1" applyAlignment="1">
      <alignment horizontal="right"/>
    </xf>
    <xf numFmtId="20" fontId="12" fillId="0" borderId="0" xfId="0" applyNumberFormat="1" applyFont="1"/>
    <xf numFmtId="0" fontId="8" fillId="0" borderId="18" xfId="0" applyFont="1" applyBorder="1" applyAlignment="1" applyProtection="1">
      <alignment wrapText="1"/>
      <protection locked="0"/>
    </xf>
    <xf numFmtId="0" fontId="12" fillId="0" borderId="0" xfId="0" applyFont="1" applyAlignment="1"/>
    <xf numFmtId="164" fontId="8" fillId="0" borderId="0" xfId="0" applyNumberFormat="1" applyFont="1" applyBorder="1" applyAlignment="1">
      <alignment horizontal="right" wrapText="1"/>
    </xf>
    <xf numFmtId="0" fontId="12" fillId="0" borderId="1" xfId="0" applyFont="1" applyBorder="1"/>
    <xf numFmtId="164" fontId="8" fillId="0" borderId="1" xfId="0" applyNumberFormat="1" applyFont="1" applyBorder="1" applyAlignment="1">
      <alignment horizontal="right" wrapText="1"/>
    </xf>
    <xf numFmtId="3" fontId="9" fillId="0" borderId="1" xfId="0" applyNumberFormat="1" applyFont="1" applyBorder="1" applyAlignment="1">
      <alignment horizontal="right"/>
    </xf>
    <xf numFmtId="164" fontId="9" fillId="0" borderId="1" xfId="0" applyNumberFormat="1" applyFont="1" applyBorder="1" applyAlignment="1">
      <alignment horizontal="right"/>
    </xf>
    <xf numFmtId="2" fontId="9" fillId="0" borderId="1" xfId="0" applyNumberFormat="1" applyFont="1" applyBorder="1" applyAlignment="1">
      <alignment horizontal="right"/>
    </xf>
    <xf numFmtId="165" fontId="9" fillId="0" borderId="1" xfId="0" applyNumberFormat="1" applyFont="1" applyBorder="1" applyAlignment="1">
      <alignment horizontal="right"/>
    </xf>
    <xf numFmtId="164" fontId="17" fillId="0" borderId="26" xfId="0" applyNumberFormat="1" applyFont="1" applyBorder="1" applyAlignment="1">
      <alignment horizontal="right" wrapText="1"/>
    </xf>
    <xf numFmtId="164" fontId="17" fillId="0" borderId="27" xfId="0" applyNumberFormat="1" applyFont="1" applyBorder="1" applyAlignment="1">
      <alignment horizontal="right" wrapText="1"/>
    </xf>
    <xf numFmtId="0" fontId="18" fillId="0" borderId="0" xfId="0" applyFont="1"/>
    <xf numFmtId="165" fontId="20" fillId="0" borderId="24" xfId="0" applyNumberFormat="1" applyFont="1" applyFill="1" applyBorder="1" applyAlignment="1">
      <alignment horizontal="right"/>
    </xf>
    <xf numFmtId="164" fontId="20" fillId="0" borderId="24" xfId="0" applyNumberFormat="1" applyFont="1" applyFill="1" applyBorder="1" applyAlignment="1">
      <alignment horizontal="right"/>
    </xf>
    <xf numFmtId="164" fontId="20" fillId="0" borderId="32" xfId="0" applyNumberFormat="1" applyFont="1" applyFill="1" applyBorder="1" applyAlignment="1">
      <alignment horizontal="right"/>
    </xf>
    <xf numFmtId="3" fontId="20" fillId="0" borderId="24" xfId="0" applyNumberFormat="1" applyFont="1" applyBorder="1" applyAlignment="1">
      <alignment horizontal="right"/>
    </xf>
    <xf numFmtId="3" fontId="20" fillId="0" borderId="25" xfId="0" applyNumberFormat="1" applyFont="1" applyBorder="1" applyAlignment="1">
      <alignment horizontal="right"/>
    </xf>
    <xf numFmtId="164" fontId="18" fillId="0" borderId="21" xfId="0" applyNumberFormat="1" applyFont="1" applyFill="1" applyBorder="1"/>
    <xf numFmtId="164" fontId="20" fillId="0" borderId="21" xfId="0" applyNumberFormat="1" applyFont="1" applyFill="1" applyBorder="1" applyAlignment="1">
      <alignment horizontal="right"/>
    </xf>
    <xf numFmtId="164" fontId="18" fillId="0" borderId="33" xfId="0" applyNumberFormat="1" applyFont="1" applyFill="1" applyBorder="1"/>
    <xf numFmtId="164" fontId="20" fillId="0" borderId="21" xfId="0" applyNumberFormat="1" applyFont="1" applyBorder="1" applyAlignment="1">
      <alignment horizontal="right"/>
    </xf>
    <xf numFmtId="164" fontId="20" fillId="0" borderId="22" xfId="0" applyNumberFormat="1" applyFont="1" applyBorder="1" applyAlignment="1">
      <alignment horizontal="right"/>
    </xf>
    <xf numFmtId="2" fontId="18" fillId="0" borderId="28" xfId="0" applyNumberFormat="1" applyFont="1" applyFill="1" applyBorder="1"/>
    <xf numFmtId="164" fontId="18" fillId="0" borderId="28" xfId="0" applyNumberFormat="1" applyFont="1" applyFill="1" applyBorder="1"/>
    <xf numFmtId="164" fontId="18" fillId="0" borderId="34" xfId="0" applyNumberFormat="1" applyFont="1" applyFill="1" applyBorder="1"/>
    <xf numFmtId="2" fontId="20" fillId="0" borderId="28" xfId="0" applyNumberFormat="1" applyFont="1" applyBorder="1" applyAlignment="1">
      <alignment horizontal="right"/>
    </xf>
    <xf numFmtId="2" fontId="20" fillId="0" borderId="29" xfId="0" applyNumberFormat="1" applyFont="1" applyBorder="1" applyAlignment="1">
      <alignment horizontal="right"/>
    </xf>
    <xf numFmtId="3" fontId="17" fillId="0" borderId="26" xfId="0" applyNumberFormat="1" applyFont="1" applyFill="1" applyBorder="1" applyAlignment="1">
      <alignment horizontal="right" wrapText="1"/>
    </xf>
    <xf numFmtId="164" fontId="18" fillId="0" borderId="26" xfId="0" applyNumberFormat="1" applyFont="1" applyFill="1" applyBorder="1"/>
    <xf numFmtId="3" fontId="20" fillId="0" borderId="26" xfId="0" applyNumberFormat="1" applyFont="1" applyBorder="1" applyAlignment="1">
      <alignment horizontal="right"/>
    </xf>
    <xf numFmtId="164" fontId="20" fillId="0" borderId="27" xfId="0" applyNumberFormat="1" applyFont="1" applyBorder="1" applyAlignment="1">
      <alignment horizontal="right"/>
    </xf>
    <xf numFmtId="3" fontId="20" fillId="0" borderId="24" xfId="0" applyNumberFormat="1" applyFont="1" applyFill="1" applyBorder="1" applyAlignment="1">
      <alignment horizontal="right"/>
    </xf>
    <xf numFmtId="164" fontId="20" fillId="0" borderId="25" xfId="0" applyNumberFormat="1" applyFont="1" applyBorder="1" applyAlignment="1">
      <alignment horizontal="right"/>
    </xf>
    <xf numFmtId="3" fontId="20" fillId="0" borderId="21" xfId="0" applyNumberFormat="1" applyFont="1" applyFill="1" applyBorder="1" applyAlignment="1">
      <alignment horizontal="right"/>
    </xf>
    <xf numFmtId="165" fontId="20" fillId="0" borderId="21" xfId="0" applyNumberFormat="1" applyFont="1" applyFill="1" applyBorder="1" applyAlignment="1">
      <alignment horizontal="right"/>
    </xf>
    <xf numFmtId="164" fontId="20" fillId="0" borderId="33" xfId="0" applyNumberFormat="1" applyFont="1" applyFill="1" applyBorder="1" applyAlignment="1">
      <alignment horizontal="right"/>
    </xf>
    <xf numFmtId="3" fontId="20" fillId="0" borderId="21" xfId="0" applyNumberFormat="1" applyFont="1" applyBorder="1" applyAlignment="1">
      <alignment horizontal="right"/>
    </xf>
    <xf numFmtId="3" fontId="18" fillId="0" borderId="21" xfId="0" applyNumberFormat="1" applyFont="1" applyFill="1" applyBorder="1"/>
    <xf numFmtId="3" fontId="20" fillId="0" borderId="28" xfId="0" applyNumberFormat="1" applyFont="1" applyFill="1" applyBorder="1" applyAlignment="1">
      <alignment horizontal="right"/>
    </xf>
    <xf numFmtId="165" fontId="20" fillId="0" borderId="28" xfId="0" applyNumberFormat="1" applyFont="1" applyFill="1" applyBorder="1" applyAlignment="1">
      <alignment horizontal="right"/>
    </xf>
    <xf numFmtId="164" fontId="20" fillId="0" borderId="28" xfId="0" applyNumberFormat="1" applyFont="1" applyFill="1" applyBorder="1" applyAlignment="1">
      <alignment horizontal="right"/>
    </xf>
    <xf numFmtId="164" fontId="20" fillId="0" borderId="34" xfId="0" applyNumberFormat="1" applyFont="1" applyFill="1" applyBorder="1" applyAlignment="1">
      <alignment horizontal="right"/>
    </xf>
    <xf numFmtId="3" fontId="20" fillId="0" borderId="28" xfId="0" applyNumberFormat="1" applyFont="1" applyBorder="1" applyAlignment="1">
      <alignment horizontal="right"/>
    </xf>
    <xf numFmtId="164" fontId="20" fillId="0" borderId="29" xfId="0" applyNumberFormat="1" applyFont="1" applyBorder="1" applyAlignment="1">
      <alignment horizontal="right"/>
    </xf>
    <xf numFmtId="3" fontId="18" fillId="0" borderId="26" xfId="0" applyNumberFormat="1" applyFont="1" applyFill="1" applyBorder="1"/>
    <xf numFmtId="164" fontId="18" fillId="0" borderId="31" xfId="0" applyNumberFormat="1" applyFont="1" applyFill="1" applyBorder="1"/>
    <xf numFmtId="164" fontId="18" fillId="0" borderId="21" xfId="0" applyNumberFormat="1" applyFont="1" applyFill="1" applyBorder="1" applyAlignment="1">
      <alignment horizontal="right"/>
    </xf>
    <xf numFmtId="3" fontId="18" fillId="0" borderId="21" xfId="0" applyNumberFormat="1" applyFont="1" applyFill="1" applyBorder="1" applyAlignment="1">
      <alignment horizontal="right"/>
    </xf>
    <xf numFmtId="164" fontId="18" fillId="0" borderId="33" xfId="0" applyNumberFormat="1" applyFont="1" applyFill="1" applyBorder="1" applyAlignment="1">
      <alignment horizontal="right"/>
    </xf>
    <xf numFmtId="3" fontId="20" fillId="0" borderId="36" xfId="0" applyNumberFormat="1" applyFont="1" applyFill="1" applyBorder="1" applyAlignment="1">
      <alignment horizontal="right"/>
    </xf>
    <xf numFmtId="165" fontId="20" fillId="0" borderId="36" xfId="0" applyNumberFormat="1" applyFont="1" applyFill="1" applyBorder="1" applyAlignment="1">
      <alignment horizontal="right"/>
    </xf>
    <xf numFmtId="164" fontId="20" fillId="0" borderId="36" xfId="0" applyNumberFormat="1" applyFont="1" applyFill="1" applyBorder="1" applyAlignment="1">
      <alignment horizontal="right"/>
    </xf>
    <xf numFmtId="164" fontId="20" fillId="0" borderId="37" xfId="0" applyNumberFormat="1" applyFont="1" applyFill="1" applyBorder="1" applyAlignment="1">
      <alignment horizontal="right"/>
    </xf>
    <xf numFmtId="3" fontId="20" fillId="0" borderId="23" xfId="0" applyNumberFormat="1" applyFont="1" applyFill="1" applyBorder="1" applyAlignment="1">
      <alignment horizontal="right"/>
    </xf>
    <xf numFmtId="165" fontId="20" fillId="0" borderId="23" xfId="0" applyNumberFormat="1" applyFont="1" applyFill="1" applyBorder="1" applyAlignment="1">
      <alignment horizontal="right"/>
    </xf>
    <xf numFmtId="164" fontId="20" fillId="0" borderId="23" xfId="0" applyNumberFormat="1" applyFont="1" applyFill="1" applyBorder="1" applyAlignment="1">
      <alignment horizontal="right"/>
    </xf>
    <xf numFmtId="164" fontId="20" fillId="0" borderId="35" xfId="0" applyNumberFormat="1" applyFont="1" applyFill="1" applyBorder="1" applyAlignment="1">
      <alignment horizontal="right"/>
    </xf>
    <xf numFmtId="3" fontId="18" fillId="0" borderId="28" xfId="0" applyNumberFormat="1" applyFont="1" applyFill="1" applyBorder="1"/>
    <xf numFmtId="3" fontId="18" fillId="0" borderId="24" xfId="0" applyNumberFormat="1" applyFont="1" applyFill="1" applyBorder="1"/>
    <xf numFmtId="164" fontId="18" fillId="0" borderId="24" xfId="0" applyNumberFormat="1" applyFont="1" applyFill="1" applyBorder="1"/>
    <xf numFmtId="164" fontId="18" fillId="0" borderId="32" xfId="0" applyNumberFormat="1" applyFont="1" applyFill="1" applyBorder="1"/>
    <xf numFmtId="164" fontId="18" fillId="0" borderId="28" xfId="0" applyNumberFormat="1" applyFont="1" applyFill="1" applyBorder="1" applyAlignment="1">
      <alignment horizontal="right"/>
    </xf>
    <xf numFmtId="164" fontId="21" fillId="0" borderId="34" xfId="0" applyNumberFormat="1" applyFont="1" applyFill="1" applyBorder="1" applyAlignment="1">
      <alignment horizontal="right"/>
    </xf>
    <xf numFmtId="3" fontId="20" fillId="0" borderId="30" xfId="0" applyNumberFormat="1" applyFont="1" applyBorder="1" applyAlignment="1">
      <alignment horizontal="right"/>
    </xf>
    <xf numFmtId="3" fontId="20" fillId="0" borderId="38" xfId="0" applyNumberFormat="1" applyFont="1" applyFill="1" applyBorder="1" applyAlignment="1">
      <alignment horizontal="right"/>
    </xf>
    <xf numFmtId="164" fontId="18" fillId="0" borderId="38" xfId="0" applyNumberFormat="1" applyFont="1" applyFill="1" applyBorder="1"/>
    <xf numFmtId="3" fontId="18" fillId="0" borderId="38" xfId="0" applyNumberFormat="1" applyFont="1" applyFill="1" applyBorder="1"/>
    <xf numFmtId="164" fontId="18" fillId="0" borderId="39" xfId="0" applyNumberFormat="1" applyFont="1" applyFill="1" applyBorder="1"/>
    <xf numFmtId="3" fontId="21" fillId="0" borderId="38" xfId="0" applyNumberFormat="1" applyFont="1" applyFill="1" applyBorder="1"/>
    <xf numFmtId="0" fontId="18" fillId="0" borderId="38" xfId="0" applyFont="1" applyFill="1" applyBorder="1"/>
    <xf numFmtId="0" fontId="18" fillId="0" borderId="21" xfId="0" applyFont="1" applyBorder="1"/>
    <xf numFmtId="164" fontId="21" fillId="0" borderId="22" xfId="0" applyNumberFormat="1" applyFont="1" applyBorder="1" applyAlignment="1">
      <alignment horizontal="right"/>
    </xf>
    <xf numFmtId="164" fontId="18" fillId="0" borderId="41" xfId="0" applyNumberFormat="1" applyFont="1" applyFill="1" applyBorder="1"/>
    <xf numFmtId="164" fontId="18" fillId="0" borderId="42" xfId="0" applyNumberFormat="1" applyFont="1" applyFill="1" applyBorder="1"/>
    <xf numFmtId="0" fontId="18" fillId="0" borderId="0" xfId="0" applyFont="1" applyFill="1"/>
    <xf numFmtId="164" fontId="18" fillId="0" borderId="0" xfId="0" applyNumberFormat="1" applyFont="1" applyFill="1"/>
    <xf numFmtId="3" fontId="18" fillId="0" borderId="0" xfId="0" applyNumberFormat="1" applyFont="1"/>
    <xf numFmtId="164" fontId="17" fillId="0" borderId="44" xfId="0" applyNumberFormat="1" applyFont="1" applyFill="1" applyBorder="1" applyAlignment="1">
      <alignment horizontal="right" wrapText="1"/>
    </xf>
    <xf numFmtId="3" fontId="20" fillId="0" borderId="44" xfId="0" applyNumberFormat="1" applyFont="1" applyFill="1" applyBorder="1" applyAlignment="1">
      <alignment horizontal="right"/>
    </xf>
    <xf numFmtId="0" fontId="18" fillId="0" borderId="44" xfId="0" applyFont="1" applyFill="1" applyBorder="1"/>
    <xf numFmtId="3" fontId="18" fillId="0" borderId="44" xfId="0" applyNumberFormat="1" applyFont="1" applyFill="1" applyBorder="1"/>
    <xf numFmtId="3" fontId="20" fillId="0" borderId="45" xfId="0" applyNumberFormat="1" applyFont="1" applyFill="1" applyBorder="1" applyAlignment="1">
      <alignment horizontal="right"/>
    </xf>
    <xf numFmtId="165" fontId="18" fillId="0" borderId="47" xfId="0" applyNumberFormat="1" applyFont="1" applyFill="1" applyBorder="1"/>
    <xf numFmtId="2" fontId="18" fillId="0" borderId="50" xfId="0" applyNumberFormat="1" applyFont="1" applyFill="1" applyBorder="1"/>
    <xf numFmtId="164" fontId="17" fillId="0" borderId="51" xfId="0" applyNumberFormat="1" applyFont="1" applyBorder="1" applyAlignment="1">
      <alignment horizontal="left" wrapText="1"/>
    </xf>
    <xf numFmtId="165" fontId="20" fillId="0" borderId="53" xfId="0" applyNumberFormat="1" applyFont="1" applyFill="1" applyBorder="1" applyAlignment="1">
      <alignment horizontal="right"/>
    </xf>
    <xf numFmtId="165" fontId="20" fillId="0" borderId="47" xfId="0" applyNumberFormat="1" applyFont="1" applyFill="1" applyBorder="1" applyAlignment="1">
      <alignment horizontal="right"/>
    </xf>
    <xf numFmtId="165" fontId="18" fillId="0" borderId="47" xfId="0" applyNumberFormat="1" applyFont="1" applyFill="1" applyBorder="1" applyAlignment="1">
      <alignment horizontal="right"/>
    </xf>
    <xf numFmtId="3" fontId="18" fillId="0" borderId="47" xfId="0" applyNumberFormat="1" applyFont="1" applyFill="1" applyBorder="1"/>
    <xf numFmtId="164" fontId="20" fillId="0" borderId="49" xfId="0" applyNumberFormat="1" applyFont="1" applyBorder="1" applyAlignment="1">
      <alignment horizontal="left" wrapText="1"/>
    </xf>
    <xf numFmtId="165" fontId="20" fillId="0" borderId="50" xfId="0" applyNumberFormat="1" applyFont="1" applyFill="1" applyBorder="1" applyAlignment="1">
      <alignment horizontal="right"/>
    </xf>
    <xf numFmtId="3" fontId="18" fillId="0" borderId="52" xfId="0" applyNumberFormat="1" applyFont="1" applyFill="1" applyBorder="1"/>
    <xf numFmtId="164" fontId="20" fillId="0" borderId="48" xfId="0" applyNumberFormat="1" applyFont="1" applyBorder="1" applyAlignment="1">
      <alignment horizontal="left" wrapText="1"/>
    </xf>
    <xf numFmtId="165" fontId="20" fillId="0" borderId="55" xfId="0" applyNumberFormat="1" applyFont="1" applyFill="1" applyBorder="1" applyAlignment="1">
      <alignment horizontal="right"/>
    </xf>
    <xf numFmtId="165" fontId="20" fillId="0" borderId="57" xfId="0" applyNumberFormat="1" applyFont="1" applyFill="1" applyBorder="1" applyAlignment="1">
      <alignment horizontal="right"/>
    </xf>
    <xf numFmtId="3" fontId="18" fillId="0" borderId="50" xfId="0" applyNumberFormat="1" applyFont="1" applyFill="1" applyBorder="1"/>
    <xf numFmtId="3" fontId="18" fillId="0" borderId="53" xfId="0" applyNumberFormat="1" applyFont="1" applyFill="1" applyBorder="1"/>
    <xf numFmtId="3" fontId="18" fillId="0" borderId="59" xfId="0" applyNumberFormat="1" applyFont="1" applyFill="1" applyBorder="1"/>
    <xf numFmtId="0" fontId="18" fillId="0" borderId="59" xfId="0" applyFont="1" applyFill="1" applyBorder="1"/>
    <xf numFmtId="164" fontId="20" fillId="0" borderId="54" xfId="0" applyNumberFormat="1" applyFont="1" applyBorder="1" applyAlignment="1">
      <alignment horizontal="left" wrapText="1"/>
    </xf>
    <xf numFmtId="3" fontId="20" fillId="0" borderId="55" xfId="0" applyNumberFormat="1" applyFont="1" applyFill="1" applyBorder="1" applyAlignment="1">
      <alignment horizontal="right"/>
    </xf>
    <xf numFmtId="3" fontId="20" fillId="0" borderId="38" xfId="0" applyNumberFormat="1" applyFont="1" applyBorder="1" applyAlignment="1">
      <alignment horizontal="right"/>
    </xf>
    <xf numFmtId="164" fontId="20" fillId="0" borderId="40" xfId="0" applyNumberFormat="1" applyFont="1" applyBorder="1" applyAlignment="1">
      <alignment horizontal="right"/>
    </xf>
    <xf numFmtId="165" fontId="20" fillId="0" borderId="38" xfId="0" applyNumberFormat="1" applyFont="1" applyFill="1" applyBorder="1" applyAlignment="1">
      <alignment horizontal="right"/>
    </xf>
    <xf numFmtId="164" fontId="20" fillId="0" borderId="38" xfId="0" applyNumberFormat="1" applyFont="1" applyFill="1" applyBorder="1" applyAlignment="1">
      <alignment horizontal="right"/>
    </xf>
    <xf numFmtId="164" fontId="20" fillId="0" borderId="39" xfId="0" applyNumberFormat="1" applyFont="1" applyFill="1" applyBorder="1" applyAlignment="1">
      <alignment horizontal="right"/>
    </xf>
    <xf numFmtId="165" fontId="20" fillId="0" borderId="59" xfId="0" applyNumberFormat="1" applyFont="1" applyFill="1" applyBorder="1" applyAlignment="1">
      <alignment horizontal="right"/>
    </xf>
    <xf numFmtId="164" fontId="9" fillId="0" borderId="48" xfId="0" applyNumberFormat="1" applyFont="1" applyBorder="1" applyAlignment="1">
      <alignment horizontal="left"/>
    </xf>
    <xf numFmtId="164" fontId="20" fillId="0" borderId="56" xfId="0" applyNumberFormat="1" applyFont="1" applyBorder="1" applyAlignment="1">
      <alignment horizontal="left" wrapText="1"/>
    </xf>
    <xf numFmtId="0" fontId="18" fillId="0" borderId="46" xfId="0" applyFont="1" applyBorder="1" applyAlignment="1">
      <alignment wrapText="1"/>
    </xf>
    <xf numFmtId="0" fontId="18" fillId="0" borderId="48" xfId="0" applyFont="1" applyBorder="1" applyAlignment="1">
      <alignment wrapText="1"/>
    </xf>
    <xf numFmtId="0" fontId="18" fillId="0" borderId="49" xfId="0" applyFont="1" applyBorder="1" applyAlignment="1">
      <alignment wrapText="1"/>
    </xf>
    <xf numFmtId="164" fontId="20" fillId="0" borderId="46" xfId="0" applyNumberFormat="1" applyFont="1" applyBorder="1" applyAlignment="1">
      <alignment horizontal="left" wrapText="1"/>
    </xf>
    <xf numFmtId="2" fontId="20" fillId="0" borderId="48" xfId="0" applyNumberFormat="1" applyFont="1" applyBorder="1" applyAlignment="1">
      <alignment horizontal="left" wrapText="1"/>
    </xf>
    <xf numFmtId="0" fontId="18" fillId="0" borderId="48" xfId="0" applyFont="1" applyBorder="1" applyAlignment="1">
      <alignment horizontal="left" wrapText="1"/>
    </xf>
    <xf numFmtId="0" fontId="16" fillId="0" borderId="51" xfId="0" applyFont="1" applyBorder="1" applyAlignment="1">
      <alignment horizontal="left" wrapText="1"/>
    </xf>
    <xf numFmtId="164" fontId="20" fillId="0" borderId="63" xfId="0" applyNumberFormat="1" applyFont="1" applyBorder="1" applyAlignment="1">
      <alignment horizontal="left" wrapText="1"/>
    </xf>
    <xf numFmtId="0" fontId="18" fillId="0" borderId="49" xfId="0" applyFont="1" applyBorder="1" applyAlignment="1">
      <alignment horizontal="left" wrapText="1"/>
    </xf>
    <xf numFmtId="165" fontId="20" fillId="0" borderId="54" xfId="0" applyNumberFormat="1" applyFont="1" applyBorder="1" applyAlignment="1">
      <alignment horizontal="left" wrapText="1"/>
    </xf>
    <xf numFmtId="165" fontId="20" fillId="0" borderId="48" xfId="0" applyNumberFormat="1" applyFont="1" applyBorder="1" applyAlignment="1">
      <alignment horizontal="left" wrapText="1"/>
    </xf>
    <xf numFmtId="0" fontId="18" fillId="0" borderId="46" xfId="0" applyFont="1" applyBorder="1" applyAlignment="1">
      <alignment horizontal="left" wrapText="1"/>
    </xf>
    <xf numFmtId="164" fontId="20" fillId="0" borderId="58" xfId="0" applyNumberFormat="1" applyFont="1" applyBorder="1" applyAlignment="1">
      <alignment horizontal="left" wrapText="1"/>
    </xf>
    <xf numFmtId="0" fontId="18" fillId="0" borderId="58" xfId="0" applyFont="1" applyBorder="1" applyAlignment="1">
      <alignment horizontal="left" wrapText="1"/>
    </xf>
    <xf numFmtId="3" fontId="17" fillId="0" borderId="26" xfId="0" applyNumberFormat="1" applyFont="1" applyFill="1" applyBorder="1" applyAlignment="1">
      <alignment horizontal="right"/>
    </xf>
    <xf numFmtId="165" fontId="17" fillId="0" borderId="26" xfId="0" applyNumberFormat="1" applyFont="1" applyFill="1" applyBorder="1" applyAlignment="1">
      <alignment horizontal="right"/>
    </xf>
    <xf numFmtId="164" fontId="17" fillId="0" borderId="26" xfId="0" applyNumberFormat="1" applyFont="1" applyFill="1" applyBorder="1" applyAlignment="1">
      <alignment horizontal="right"/>
    </xf>
    <xf numFmtId="1" fontId="17" fillId="0" borderId="26" xfId="0" applyNumberFormat="1" applyFont="1" applyFill="1" applyBorder="1" applyAlignment="1">
      <alignment horizontal="right"/>
    </xf>
    <xf numFmtId="1" fontId="17" fillId="0" borderId="31" xfId="0" applyNumberFormat="1" applyFont="1" applyFill="1" applyBorder="1" applyAlignment="1">
      <alignment horizontal="right"/>
    </xf>
    <xf numFmtId="3" fontId="17" fillId="0" borderId="52" xfId="0" applyNumberFormat="1" applyFont="1" applyFill="1" applyBorder="1" applyAlignment="1">
      <alignment horizontal="right"/>
    </xf>
    <xf numFmtId="3" fontId="18" fillId="0" borderId="41" xfId="0" applyNumberFormat="1" applyFont="1" applyFill="1" applyBorder="1"/>
    <xf numFmtId="3" fontId="18" fillId="0" borderId="65" xfId="0" applyNumberFormat="1" applyFont="1" applyFill="1" applyBorder="1"/>
    <xf numFmtId="164" fontId="20" fillId="0" borderId="66" xfId="0" applyNumberFormat="1" applyFont="1" applyBorder="1" applyAlignment="1">
      <alignment horizontal="left" wrapText="1"/>
    </xf>
    <xf numFmtId="3" fontId="20" fillId="0" borderId="60" xfId="0" applyNumberFormat="1" applyFont="1" applyFill="1" applyBorder="1" applyAlignment="1">
      <alignment horizontal="right"/>
    </xf>
    <xf numFmtId="165" fontId="20" fillId="0" borderId="60" xfId="0" applyNumberFormat="1" applyFont="1" applyFill="1" applyBorder="1" applyAlignment="1">
      <alignment horizontal="right"/>
    </xf>
    <xf numFmtId="164" fontId="20" fillId="0" borderId="60" xfId="0" applyNumberFormat="1" applyFont="1" applyFill="1" applyBorder="1" applyAlignment="1">
      <alignment horizontal="right"/>
    </xf>
    <xf numFmtId="164" fontId="20" fillId="0" borderId="61" xfId="0" applyNumberFormat="1" applyFont="1" applyFill="1" applyBorder="1" applyAlignment="1">
      <alignment horizontal="right"/>
    </xf>
    <xf numFmtId="165" fontId="20" fillId="0" borderId="62" xfId="0" applyNumberFormat="1" applyFont="1" applyFill="1" applyBorder="1" applyAlignment="1">
      <alignment horizontal="right"/>
    </xf>
    <xf numFmtId="3" fontId="20" fillId="0" borderId="49" xfId="0" applyNumberFormat="1" applyFont="1" applyBorder="1" applyAlignment="1">
      <alignment horizontal="left" wrapText="1"/>
    </xf>
    <xf numFmtId="165" fontId="18" fillId="0" borderId="53" xfId="0" applyNumberFormat="1" applyFont="1" applyFill="1" applyBorder="1"/>
    <xf numFmtId="164" fontId="17" fillId="0" borderId="68" xfId="0" applyNumberFormat="1" applyFont="1" applyFill="1" applyBorder="1" applyAlignment="1">
      <alignment horizontal="right" wrapText="1"/>
    </xf>
    <xf numFmtId="164" fontId="17" fillId="0" borderId="69" xfId="0" applyNumberFormat="1" applyFont="1" applyFill="1" applyBorder="1" applyAlignment="1">
      <alignment horizontal="right" wrapText="1"/>
    </xf>
    <xf numFmtId="164" fontId="17" fillId="0" borderId="70" xfId="0" applyNumberFormat="1" applyFont="1" applyFill="1" applyBorder="1" applyAlignment="1">
      <alignment horizontal="right" wrapText="1"/>
    </xf>
    <xf numFmtId="0" fontId="18" fillId="0" borderId="0" xfId="0" applyFont="1" applyBorder="1"/>
    <xf numFmtId="0" fontId="18" fillId="0" borderId="0" xfId="0" applyFont="1" applyFill="1" applyBorder="1"/>
    <xf numFmtId="164" fontId="18" fillId="0" borderId="0" xfId="0" applyNumberFormat="1" applyFont="1" applyFill="1" applyBorder="1"/>
    <xf numFmtId="0" fontId="18" fillId="0" borderId="71" xfId="0" applyFont="1" applyBorder="1" applyAlignment="1">
      <alignment horizontal="left" wrapText="1"/>
    </xf>
    <xf numFmtId="3" fontId="18" fillId="0" borderId="72" xfId="0" applyNumberFormat="1" applyFont="1" applyFill="1" applyBorder="1" applyAlignment="1">
      <alignment horizontal="right"/>
    </xf>
    <xf numFmtId="164" fontId="20" fillId="0" borderId="72" xfId="0" applyNumberFormat="1" applyFont="1" applyFill="1" applyBorder="1" applyAlignment="1">
      <alignment horizontal="right"/>
    </xf>
    <xf numFmtId="3" fontId="20" fillId="0" borderId="72" xfId="0" applyNumberFormat="1" applyFont="1" applyFill="1" applyBorder="1" applyAlignment="1">
      <alignment horizontal="right"/>
    </xf>
    <xf numFmtId="164" fontId="20" fillId="0" borderId="73" xfId="0" applyNumberFormat="1" applyFont="1" applyFill="1" applyBorder="1" applyAlignment="1">
      <alignment horizontal="right"/>
    </xf>
    <xf numFmtId="3" fontId="20" fillId="0" borderId="74" xfId="0" applyNumberFormat="1" applyFont="1" applyFill="1" applyBorder="1" applyAlignment="1">
      <alignment horizontal="right"/>
    </xf>
    <xf numFmtId="164" fontId="17" fillId="0" borderId="0" xfId="0" applyNumberFormat="1" applyFont="1" applyFill="1" applyBorder="1" applyAlignment="1">
      <alignment horizontal="right" wrapText="1"/>
    </xf>
    <xf numFmtId="165" fontId="18" fillId="0" borderId="0" xfId="0" applyNumberFormat="1" applyFont="1" applyFill="1" applyBorder="1"/>
    <xf numFmtId="2" fontId="18" fillId="0" borderId="0" xfId="0" applyNumberFormat="1" applyFont="1" applyFill="1" applyBorder="1"/>
    <xf numFmtId="3" fontId="20" fillId="0" borderId="0" xfId="0" applyNumberFormat="1" applyFont="1" applyFill="1" applyBorder="1" applyAlignment="1">
      <alignment horizontal="right"/>
    </xf>
    <xf numFmtId="165" fontId="20" fillId="0" borderId="0" xfId="0" applyNumberFormat="1" applyFont="1" applyFill="1" applyBorder="1" applyAlignment="1">
      <alignment horizontal="right"/>
    </xf>
    <xf numFmtId="165" fontId="18" fillId="0" borderId="0" xfId="0" applyNumberFormat="1" applyFont="1" applyFill="1" applyBorder="1" applyAlignment="1">
      <alignment horizontal="right"/>
    </xf>
    <xf numFmtId="3" fontId="18" fillId="0" borderId="0" xfId="0" applyNumberFormat="1" applyFont="1" applyFill="1" applyBorder="1"/>
    <xf numFmtId="3" fontId="17"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164" fontId="18" fillId="0" borderId="0" xfId="0" applyNumberFormat="1" applyFont="1" applyFill="1" applyBorder="1" applyAlignment="1">
      <alignment horizontal="right"/>
    </xf>
    <xf numFmtId="1" fontId="17" fillId="0" borderId="0" xfId="0" applyNumberFormat="1" applyFont="1" applyFill="1" applyBorder="1" applyAlignment="1">
      <alignment horizontal="right"/>
    </xf>
    <xf numFmtId="164" fontId="16" fillId="0" borderId="26" xfId="0" applyNumberFormat="1" applyFont="1" applyFill="1" applyBorder="1"/>
    <xf numFmtId="164" fontId="17" fillId="0" borderId="31" xfId="0" applyNumberFormat="1" applyFont="1" applyFill="1" applyBorder="1" applyAlignment="1">
      <alignment horizontal="right"/>
    </xf>
    <xf numFmtId="0" fontId="17" fillId="0" borderId="64" xfId="0" applyFont="1" applyBorder="1" applyAlignment="1"/>
    <xf numFmtId="0" fontId="22" fillId="0" borderId="67" xfId="0" applyFont="1" applyBorder="1" applyAlignment="1">
      <alignment wrapText="1"/>
    </xf>
    <xf numFmtId="165" fontId="18" fillId="0" borderId="21" xfId="0" applyNumberFormat="1" applyFont="1" applyFill="1" applyBorder="1" applyAlignment="1">
      <alignment horizontal="right"/>
    </xf>
    <xf numFmtId="164" fontId="8" fillId="0" borderId="77" xfId="0" applyNumberFormat="1" applyFont="1" applyBorder="1" applyAlignment="1">
      <alignment horizontal="right" wrapText="1"/>
    </xf>
    <xf numFmtId="0" fontId="0" fillId="0" borderId="0" xfId="0" applyBorder="1"/>
    <xf numFmtId="0" fontId="23" fillId="0" borderId="1" xfId="0" applyFont="1" applyBorder="1"/>
    <xf numFmtId="0" fontId="3" fillId="0" borderId="1" xfId="0" applyFont="1" applyBorder="1" applyAlignment="1">
      <alignment wrapText="1"/>
    </xf>
    <xf numFmtId="0" fontId="11" fillId="0" borderId="1" xfId="0" applyFont="1" applyBorder="1" applyAlignment="1">
      <alignment wrapText="1"/>
    </xf>
    <xf numFmtId="0" fontId="10" fillId="0" borderId="1" xfId="0" applyFont="1" applyBorder="1" applyAlignment="1">
      <alignment wrapText="1"/>
    </xf>
    <xf numFmtId="0" fontId="0" fillId="0" borderId="78" xfId="0" applyBorder="1"/>
    <xf numFmtId="0" fontId="0" fillId="0" borderId="79" xfId="0" applyBorder="1"/>
    <xf numFmtId="2" fontId="0" fillId="0" borderId="79" xfId="0" applyNumberFormat="1" applyBorder="1"/>
    <xf numFmtId="3" fontId="3" fillId="0" borderId="79" xfId="1" applyNumberFormat="1" applyFont="1" applyBorder="1" applyAlignment="1">
      <alignment horizontal="right"/>
    </xf>
    <xf numFmtId="0" fontId="0" fillId="0" borderId="79" xfId="0" applyBorder="1" applyAlignment="1">
      <alignment horizontal="right"/>
    </xf>
    <xf numFmtId="0" fontId="0" fillId="0" borderId="80" xfId="0" applyBorder="1" applyAlignment="1">
      <alignment horizontal="right"/>
    </xf>
    <xf numFmtId="3" fontId="0" fillId="0" borderId="1" xfId="0" applyNumberFormat="1" applyBorder="1"/>
    <xf numFmtId="3" fontId="0" fillId="0" borderId="1" xfId="0" applyNumberFormat="1" applyBorder="1" applyAlignment="1">
      <alignment horizontal="right"/>
    </xf>
    <xf numFmtId="4" fontId="0" fillId="0" borderId="1" xfId="0" applyNumberFormat="1" applyBorder="1"/>
    <xf numFmtId="0" fontId="0" fillId="0" borderId="81" xfId="0" applyFill="1" applyBorder="1"/>
    <xf numFmtId="0" fontId="0" fillId="0" borderId="82" xfId="0" applyBorder="1"/>
    <xf numFmtId="3" fontId="0" fillId="0" borderId="82" xfId="0" applyNumberFormat="1" applyBorder="1"/>
    <xf numFmtId="3" fontId="0" fillId="0" borderId="82" xfId="0" applyNumberFormat="1" applyBorder="1" applyAlignment="1">
      <alignment horizontal="right"/>
    </xf>
    <xf numFmtId="3" fontId="0" fillId="0" borderId="83" xfId="0" applyNumberFormat="1" applyBorder="1" applyAlignment="1">
      <alignment horizontal="right"/>
    </xf>
    <xf numFmtId="3" fontId="0" fillId="0" borderId="2" xfId="0" applyNumberFormat="1" applyFill="1" applyBorder="1"/>
    <xf numFmtId="3" fontId="0" fillId="0" borderId="3" xfId="0" applyNumberFormat="1" applyBorder="1" applyAlignment="1">
      <alignment horizontal="right"/>
    </xf>
    <xf numFmtId="0" fontId="0" fillId="0" borderId="4" xfId="0" applyFill="1" applyBorder="1"/>
    <xf numFmtId="3" fontId="0" fillId="0" borderId="5" xfId="0" applyNumberFormat="1" applyBorder="1"/>
    <xf numFmtId="3" fontId="0" fillId="0" borderId="5" xfId="0" applyNumberFormat="1" applyFill="1" applyBorder="1"/>
    <xf numFmtId="3" fontId="0" fillId="2" borderId="5" xfId="0" applyNumberFormat="1" applyFill="1" applyBorder="1"/>
    <xf numFmtId="3" fontId="0" fillId="0" borderId="6" xfId="0" applyNumberFormat="1" applyBorder="1"/>
    <xf numFmtId="0" fontId="22" fillId="0" borderId="0" xfId="0" applyFont="1"/>
    <xf numFmtId="0" fontId="18" fillId="4" borderId="75" xfId="0" applyFont="1" applyFill="1" applyBorder="1"/>
    <xf numFmtId="164" fontId="18" fillId="4" borderId="39" xfId="0" applyNumberFormat="1" applyFont="1" applyFill="1" applyBorder="1"/>
    <xf numFmtId="0" fontId="18" fillId="4" borderId="42" xfId="0" applyFont="1" applyFill="1" applyBorder="1"/>
    <xf numFmtId="164" fontId="18" fillId="4" borderId="76" xfId="0" applyNumberFormat="1" applyFont="1" applyFill="1" applyBorder="1" applyAlignment="1">
      <alignment horizontal="right"/>
    </xf>
    <xf numFmtId="164" fontId="18" fillId="4" borderId="44" xfId="0" applyNumberFormat="1" applyFont="1" applyFill="1" applyBorder="1" applyAlignment="1">
      <alignment horizontal="right"/>
    </xf>
    <xf numFmtId="164" fontId="18" fillId="4" borderId="43" xfId="0" applyNumberFormat="1" applyFont="1" applyFill="1" applyBorder="1"/>
    <xf numFmtId="0" fontId="9" fillId="0" borderId="19" xfId="0" applyFont="1" applyBorder="1" applyAlignment="1"/>
    <xf numFmtId="0" fontId="9" fillId="0" borderId="19" xfId="0" applyFont="1" applyBorder="1" applyAlignment="1">
      <alignment horizontal="right" wrapText="1"/>
    </xf>
    <xf numFmtId="0" fontId="9" fillId="3" borderId="19" xfId="0" applyFont="1" applyFill="1" applyBorder="1" applyAlignment="1" applyProtection="1">
      <alignment horizontal="center" wrapText="1"/>
      <protection locked="0"/>
    </xf>
    <xf numFmtId="9" fontId="9" fillId="0" borderId="19" xfId="0" applyNumberFormat="1" applyFont="1" applyBorder="1" applyAlignment="1" applyProtection="1">
      <alignment horizontal="right" wrapText="1"/>
      <protection locked="0"/>
    </xf>
    <xf numFmtId="0" fontId="0" fillId="0" borderId="0" xfId="0" applyAlignment="1"/>
    <xf numFmtId="0" fontId="9" fillId="0" borderId="17" xfId="0" applyFont="1" applyBorder="1" applyAlignment="1"/>
    <xf numFmtId="0" fontId="9" fillId="0" borderId="17" xfId="0" applyFont="1" applyBorder="1" applyAlignment="1">
      <alignment horizontal="right" wrapText="1"/>
    </xf>
    <xf numFmtId="2" fontId="9" fillId="0" borderId="17" xfId="0" applyNumberFormat="1" applyFont="1" applyBorder="1" applyAlignment="1"/>
    <xf numFmtId="164" fontId="9" fillId="0" borderId="18" xfId="0" applyNumberFormat="1" applyFont="1" applyBorder="1" applyAlignment="1" applyProtection="1">
      <protection locked="0"/>
    </xf>
    <xf numFmtId="3" fontId="9" fillId="0" borderId="18" xfId="0" applyNumberFormat="1" applyFont="1" applyBorder="1" applyAlignment="1"/>
    <xf numFmtId="164" fontId="9" fillId="0" borderId="19" xfId="0" applyNumberFormat="1" applyFont="1" applyBorder="1" applyAlignment="1" applyProtection="1">
      <protection locked="0"/>
    </xf>
    <xf numFmtId="3" fontId="9" fillId="0" borderId="19" xfId="0" applyNumberFormat="1" applyFont="1" applyBorder="1" applyAlignment="1"/>
    <xf numFmtId="164" fontId="9" fillId="0" borderId="17" xfId="0" applyNumberFormat="1" applyFont="1" applyBorder="1" applyAlignment="1" applyProtection="1">
      <protection locked="0"/>
    </xf>
    <xf numFmtId="3" fontId="9" fillId="0" borderId="17" xfId="0" applyNumberFormat="1" applyFont="1" applyBorder="1" applyAlignment="1"/>
    <xf numFmtId="3" fontId="9" fillId="0" borderId="17" xfId="0" applyNumberFormat="1" applyFont="1" applyBorder="1" applyAlignment="1" applyProtection="1">
      <protection locked="0"/>
    </xf>
    <xf numFmtId="0" fontId="9" fillId="0" borderId="17" xfId="0" applyFont="1" applyBorder="1" applyAlignment="1">
      <alignment horizontal="left" wrapText="1"/>
    </xf>
    <xf numFmtId="3" fontId="9" fillId="0" borderId="18" xfId="0" applyNumberFormat="1" applyFont="1" applyBorder="1" applyAlignment="1" applyProtection="1">
      <protection locked="0"/>
    </xf>
    <xf numFmtId="3" fontId="9" fillId="0" borderId="19" xfId="0" applyNumberFormat="1" applyFont="1" applyBorder="1" applyAlignment="1" applyProtection="1">
      <protection locked="0"/>
    </xf>
    <xf numFmtId="164" fontId="9" fillId="0" borderId="20" xfId="0" applyNumberFormat="1" applyFont="1" applyBorder="1" applyAlignment="1" applyProtection="1">
      <protection locked="0"/>
    </xf>
    <xf numFmtId="3" fontId="9" fillId="0" borderId="20" xfId="0" applyNumberFormat="1" applyFont="1" applyBorder="1" applyAlignment="1" applyProtection="1">
      <protection locked="0"/>
    </xf>
    <xf numFmtId="0" fontId="8" fillId="0" borderId="18" xfId="0" applyFont="1" applyBorder="1" applyAlignment="1"/>
    <xf numFmtId="164" fontId="9" fillId="0" borderId="17" xfId="0" applyNumberFormat="1" applyFont="1" applyBorder="1" applyAlignment="1"/>
    <xf numFmtId="0" fontId="9" fillId="0" borderId="18" xfId="0" applyFont="1" applyBorder="1" applyAlignment="1"/>
    <xf numFmtId="164" fontId="9" fillId="0" borderId="19" xfId="0" applyNumberFormat="1" applyFont="1" applyBorder="1" applyAlignment="1"/>
    <xf numFmtId="0" fontId="13" fillId="0" borderId="0" xfId="0" applyFont="1" applyAlignment="1"/>
    <xf numFmtId="0" fontId="9" fillId="0" borderId="20" xfId="0" applyFont="1" applyBorder="1" applyAlignment="1"/>
    <xf numFmtId="0" fontId="25" fillId="0" borderId="11" xfId="0" applyFont="1" applyBorder="1" applyAlignment="1">
      <alignment horizontal="right" wrapText="1"/>
    </xf>
    <xf numFmtId="0" fontId="25" fillId="0" borderId="11" xfId="0" applyFont="1" applyBorder="1" applyAlignment="1">
      <alignment wrapText="1"/>
    </xf>
    <xf numFmtId="0" fontId="23" fillId="0" borderId="8" xfId="0" applyFont="1" applyBorder="1"/>
    <xf numFmtId="0" fontId="23" fillId="0" borderId="79" xfId="0" applyFont="1" applyBorder="1"/>
    <xf numFmtId="3" fontId="23" fillId="0" borderId="82" xfId="0" applyNumberFormat="1" applyFont="1" applyBorder="1"/>
    <xf numFmtId="3" fontId="23" fillId="0" borderId="1" xfId="0" applyNumberFormat="1" applyFont="1" applyBorder="1" applyAlignment="1">
      <alignment horizontal="right"/>
    </xf>
    <xf numFmtId="3" fontId="23" fillId="2" borderId="5" xfId="0" applyNumberFormat="1" applyFont="1" applyFill="1" applyBorder="1"/>
    <xf numFmtId="0" fontId="23" fillId="0" borderId="0" xfId="0" applyFont="1"/>
    <xf numFmtId="164" fontId="8" fillId="0" borderId="1" xfId="0" applyNumberFormat="1" applyFont="1" applyFill="1" applyBorder="1" applyAlignment="1">
      <alignment horizontal="right" wrapText="1"/>
    </xf>
    <xf numFmtId="0" fontId="12" fillId="0" borderId="1" xfId="0" applyFont="1" applyFill="1" applyBorder="1"/>
    <xf numFmtId="3" fontId="9" fillId="0" borderId="1" xfId="0" applyNumberFormat="1" applyFont="1" applyFill="1" applyBorder="1" applyAlignment="1">
      <alignment horizontal="right"/>
    </xf>
    <xf numFmtId="164" fontId="9" fillId="0" borderId="1" xfId="0" applyNumberFormat="1" applyFont="1" applyFill="1" applyBorder="1" applyAlignment="1">
      <alignment horizontal="right"/>
    </xf>
    <xf numFmtId="0" fontId="12" fillId="0" borderId="0" xfId="0" applyFont="1" applyFill="1"/>
    <xf numFmtId="3" fontId="8" fillId="0" borderId="1" xfId="0" applyNumberFormat="1" applyFont="1" applyFill="1" applyBorder="1" applyAlignment="1">
      <alignment horizontal="right" wrapText="1"/>
    </xf>
    <xf numFmtId="3" fontId="12" fillId="0" borderId="1" xfId="0" applyNumberFormat="1" applyFont="1" applyFill="1" applyBorder="1"/>
    <xf numFmtId="0" fontId="12" fillId="0" borderId="0" xfId="0" applyFont="1" applyBorder="1"/>
    <xf numFmtId="0" fontId="12" fillId="0" borderId="1" xfId="0" applyFont="1" applyFill="1" applyBorder="1" applyAlignment="1">
      <alignment wrapText="1"/>
    </xf>
    <xf numFmtId="164" fontId="20" fillId="4" borderId="84" xfId="0" applyNumberFormat="1" applyFont="1" applyFill="1" applyBorder="1" applyAlignment="1">
      <alignment horizontal="right"/>
    </xf>
    <xf numFmtId="164" fontId="18" fillId="4" borderId="38" xfId="0" applyNumberFormat="1" applyFont="1" applyFill="1" applyBorder="1"/>
    <xf numFmtId="164" fontId="18" fillId="4" borderId="41" xfId="0" applyNumberFormat="1" applyFont="1" applyFill="1" applyBorder="1"/>
    <xf numFmtId="165" fontId="9" fillId="0" borderId="19" xfId="0" applyNumberFormat="1" applyFont="1" applyBorder="1" applyAlignment="1">
      <alignment wrapText="1"/>
    </xf>
    <xf numFmtId="0" fontId="24" fillId="0" borderId="85" xfId="0" applyFont="1" applyBorder="1"/>
    <xf numFmtId="0" fontId="0" fillId="0" borderId="86" xfId="0" applyBorder="1"/>
    <xf numFmtId="0" fontId="12" fillId="0" borderId="86" xfId="0" applyFont="1" applyBorder="1"/>
    <xf numFmtId="0" fontId="12" fillId="0" borderId="87" xfId="0" applyFont="1" applyBorder="1"/>
    <xf numFmtId="0" fontId="12" fillId="0" borderId="88" xfId="0" applyFont="1" applyBorder="1"/>
    <xf numFmtId="0" fontId="12" fillId="0" borderId="89" xfId="0" applyFont="1" applyBorder="1"/>
    <xf numFmtId="164" fontId="15" fillId="0" borderId="88" xfId="0" applyNumberFormat="1" applyFont="1" applyBorder="1"/>
    <xf numFmtId="0" fontId="0" fillId="0" borderId="88" xfId="0" applyBorder="1"/>
    <xf numFmtId="0" fontId="0" fillId="0" borderId="0" xfId="0" applyFont="1" applyBorder="1"/>
    <xf numFmtId="0" fontId="0" fillId="0" borderId="90" xfId="0" applyBorder="1"/>
    <xf numFmtId="0" fontId="0" fillId="0" borderId="91" xfId="0" applyBorder="1"/>
    <xf numFmtId="164" fontId="9" fillId="0" borderId="91" xfId="0" applyNumberFormat="1" applyFont="1" applyBorder="1" applyAlignment="1">
      <alignment horizontal="right"/>
    </xf>
    <xf numFmtId="0" fontId="12" fillId="0" borderId="91" xfId="0" applyFont="1" applyBorder="1"/>
    <xf numFmtId="0" fontId="12" fillId="0" borderId="92" xfId="0" applyFont="1" applyBorder="1"/>
    <xf numFmtId="0" fontId="0" fillId="0" borderId="85" xfId="0" applyBorder="1"/>
    <xf numFmtId="164" fontId="9" fillId="0" borderId="86" xfId="0" applyNumberFormat="1" applyFont="1" applyBorder="1" applyAlignment="1">
      <alignment horizontal="right"/>
    </xf>
    <xf numFmtId="0" fontId="13" fillId="0" borderId="88" xfId="0" applyFont="1" applyBorder="1"/>
    <xf numFmtId="0" fontId="13" fillId="0" borderId="0" xfId="0" applyFont="1" applyBorder="1"/>
    <xf numFmtId="0" fontId="13" fillId="0" borderId="89" xfId="0" applyFont="1" applyBorder="1"/>
    <xf numFmtId="0" fontId="29" fillId="0" borderId="0" xfId="0" applyFont="1"/>
    <xf numFmtId="0" fontId="28" fillId="0" borderId="0" xfId="0" applyFont="1" applyBorder="1"/>
    <xf numFmtId="0" fontId="0" fillId="0" borderId="0" xfId="0" applyBorder="1" applyAlignment="1">
      <alignment wrapText="1"/>
    </xf>
    <xf numFmtId="0" fontId="27" fillId="0" borderId="0" xfId="4" applyBorder="1" applyAlignment="1">
      <alignment wrapText="1"/>
    </xf>
    <xf numFmtId="0" fontId="27" fillId="0" borderId="0" xfId="4" applyBorder="1"/>
    <xf numFmtId="0" fontId="0" fillId="0" borderId="0" xfId="0" applyAlignment="1">
      <alignment wrapText="1"/>
    </xf>
  </cellXfs>
  <cellStyles count="5">
    <cellStyle name="Hyperlink" xfId="4" builtinId="8"/>
    <cellStyle name="Normal" xfId="0" builtinId="0"/>
    <cellStyle name="Normal 2" xfId="1" xr:uid="{D4556E79-1EC0-4B51-B052-63647FBD3AC4}"/>
    <cellStyle name="Normal 3" xfId="2" xr:uid="{2813036D-A991-48E2-A8B1-6675EF6E27B2}"/>
    <cellStyle name="Style3" xfId="3" xr:uid="{D5FCC21F-E8CC-4680-8CBA-9485A3F889DD}"/>
  </cellStyles>
  <dxfs count="0"/>
  <tableStyles count="0" defaultTableStyle="TableStyleMedium2" defaultPivotStyle="PivotStyleLight16"/>
  <colors>
    <mruColors>
      <color rgb="FFFF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75000"/>
              </a:schemeClr>
            </a:solidFill>
            <a:ln>
              <a:noFill/>
            </a:ln>
            <a:effectLst/>
          </c:spPr>
          <c:invertIfNegative val="0"/>
          <c:cat>
            <c:strRef>
              <c:f>'Ward Profile'!$A$13:$A$22</c:f>
              <c:strCache>
                <c:ptCount val="10"/>
                <c:pt idx="0">
                  <c:v>0 to 4</c:v>
                </c:pt>
                <c:pt idx="1">
                  <c:v>5 to 15</c:v>
                </c:pt>
                <c:pt idx="2">
                  <c:v>16 to 24</c:v>
                </c:pt>
                <c:pt idx="3">
                  <c:v>25 to 34</c:v>
                </c:pt>
                <c:pt idx="4">
                  <c:v>35 to 44</c:v>
                </c:pt>
                <c:pt idx="5">
                  <c:v>45 to 54</c:v>
                </c:pt>
                <c:pt idx="6">
                  <c:v>55 to 64</c:v>
                </c:pt>
                <c:pt idx="7">
                  <c:v>65 to 74</c:v>
                </c:pt>
                <c:pt idx="8">
                  <c:v>75 to 84</c:v>
                </c:pt>
                <c:pt idx="9">
                  <c:v>85+</c:v>
                </c:pt>
              </c:strCache>
            </c:strRef>
          </c:cat>
          <c:val>
            <c:numRef>
              <c:f>'Ward Profile'!$D$13:$D$22</c:f>
              <c:numCache>
                <c:formatCode>0.0</c:formatCode>
                <c:ptCount val="10"/>
                <c:pt idx="0">
                  <c:v>-2.385008517887564</c:v>
                </c:pt>
                <c:pt idx="1">
                  <c:v>15.010025780578632</c:v>
                </c:pt>
                <c:pt idx="2">
                  <c:v>-1.9443513241702983</c:v>
                </c:pt>
                <c:pt idx="3">
                  <c:v>-3.0434782608695654</c:v>
                </c:pt>
                <c:pt idx="4">
                  <c:v>4.9757281553398061</c:v>
                </c:pt>
                <c:pt idx="5">
                  <c:v>9.3717459215550143</c:v>
                </c:pt>
                <c:pt idx="6">
                  <c:v>28.919330289193301</c:v>
                </c:pt>
                <c:pt idx="7">
                  <c:v>6.2541583499667333</c:v>
                </c:pt>
                <c:pt idx="8">
                  <c:v>-2.0522388059701493</c:v>
                </c:pt>
                <c:pt idx="9">
                  <c:v>-2.9227557411273484</c:v>
                </c:pt>
              </c:numCache>
            </c:numRef>
          </c:val>
          <c:extLst>
            <c:ext xmlns:c16="http://schemas.microsoft.com/office/drawing/2014/chart" uri="{C3380CC4-5D6E-409C-BE32-E72D297353CC}">
              <c16:uniqueId val="{00000000-58D3-4207-ADEE-227D10C79414}"/>
            </c:ext>
          </c:extLst>
        </c:ser>
        <c:dLbls>
          <c:showLegendKey val="0"/>
          <c:showVal val="0"/>
          <c:showCatName val="0"/>
          <c:showSerName val="0"/>
          <c:showPercent val="0"/>
          <c:showBubbleSize val="0"/>
        </c:dLbls>
        <c:gapWidth val="219"/>
        <c:overlap val="-27"/>
        <c:axId val="796832968"/>
        <c:axId val="796833296"/>
      </c:barChart>
      <c:lineChart>
        <c:grouping val="standard"/>
        <c:varyColors val="0"/>
        <c:ser>
          <c:idx val="1"/>
          <c:order val="1"/>
          <c:tx>
            <c:v>Birmingham</c:v>
          </c:tx>
          <c:spPr>
            <a:ln w="25400" cap="rnd">
              <a:noFill/>
              <a:round/>
            </a:ln>
            <a:effectLst/>
          </c:spPr>
          <c:marker>
            <c:symbol val="circle"/>
            <c:size val="4"/>
            <c:spPr>
              <a:solidFill>
                <a:srgbClr val="FF00FF"/>
              </a:solidFill>
              <a:ln w="9525">
                <a:solidFill>
                  <a:srgbClr val="FF00FF"/>
                </a:solidFill>
              </a:ln>
              <a:effectLst/>
            </c:spPr>
          </c:marker>
          <c:val>
            <c:numRef>
              <c:f>'Birmingham Profile'!$D$8:$D$17</c:f>
              <c:numCache>
                <c:formatCode>0.0</c:formatCode>
                <c:ptCount val="10"/>
                <c:pt idx="0">
                  <c:v>-8.3979438590493398</c:v>
                </c:pt>
                <c:pt idx="1">
                  <c:v>10.7444972079051</c:v>
                </c:pt>
                <c:pt idx="2">
                  <c:v>2.7008718559869536</c:v>
                </c:pt>
                <c:pt idx="3">
                  <c:v>1.6192268009953266</c:v>
                </c:pt>
                <c:pt idx="4">
                  <c:v>7.7629644084215519</c:v>
                </c:pt>
                <c:pt idx="5">
                  <c:v>9.6989833634058513</c:v>
                </c:pt>
                <c:pt idx="6">
                  <c:v>19.317358826328967</c:v>
                </c:pt>
                <c:pt idx="7">
                  <c:v>14.019571481555449</c:v>
                </c:pt>
                <c:pt idx="8">
                  <c:v>-2.8546377668576556E-2</c:v>
                </c:pt>
                <c:pt idx="9">
                  <c:v>12.895951332074679</c:v>
                </c:pt>
              </c:numCache>
            </c:numRef>
          </c:val>
          <c:smooth val="0"/>
          <c:extLst>
            <c:ext xmlns:c16="http://schemas.microsoft.com/office/drawing/2014/chart" uri="{C3380CC4-5D6E-409C-BE32-E72D297353CC}">
              <c16:uniqueId val="{00000001-58D3-4207-ADEE-227D10C79414}"/>
            </c:ext>
          </c:extLst>
        </c:ser>
        <c:dLbls>
          <c:showLegendKey val="0"/>
          <c:showVal val="0"/>
          <c:showCatName val="0"/>
          <c:showSerName val="0"/>
          <c:showPercent val="0"/>
          <c:showBubbleSize val="0"/>
        </c:dLbls>
        <c:marker val="1"/>
        <c:smooth val="0"/>
        <c:axId val="796832968"/>
        <c:axId val="796833296"/>
      </c:lineChart>
      <c:catAx>
        <c:axId val="796832968"/>
        <c:scaling>
          <c:orientation val="minMax"/>
        </c:scaling>
        <c:delete val="0"/>
        <c:axPos val="b"/>
        <c:numFmt formatCode="General" sourceLinked="1"/>
        <c:majorTickMark val="none"/>
        <c:minorTickMark val="none"/>
        <c:tickLblPos val="nextTo"/>
        <c:spPr>
          <a:noFill/>
          <a:ln w="15875" cap="flat" cmpd="sng" algn="ctr">
            <a:solidFill>
              <a:schemeClr val="tx1">
                <a:lumMod val="50000"/>
                <a:lumOff val="50000"/>
              </a:schemeClr>
            </a:solidFill>
            <a:round/>
          </a:ln>
          <a:effectLst/>
        </c:spPr>
        <c:txPr>
          <a:bodyPr rot="540000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796833296"/>
        <c:crosses val="autoZero"/>
        <c:auto val="1"/>
        <c:lblAlgn val="ctr"/>
        <c:lblOffset val="100"/>
        <c:noMultiLvlLbl val="0"/>
      </c:catAx>
      <c:valAx>
        <c:axId val="796833296"/>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%Population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15875">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968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85000"/>
              </a:schemeClr>
            </a:solidFill>
            <a:ln>
              <a:noFill/>
            </a:ln>
            <a:effectLst/>
          </c:spPr>
          <c:invertIfNegative val="0"/>
          <c:cat>
            <c:strRef>
              <c:f>'Ward Profile'!$A$29:$A$33</c:f>
              <c:strCache>
                <c:ptCount val="5"/>
                <c:pt idx="0">
                  <c:v>Arrived before 1960</c:v>
                </c:pt>
                <c:pt idx="1">
                  <c:v>Arrived between 1961 and 1980</c:v>
                </c:pt>
                <c:pt idx="2">
                  <c:v>Arrived between 1981 to 2000</c:v>
                </c:pt>
                <c:pt idx="3">
                  <c:v>Arrived between 2001 and 2010 (Census 2011: 2001 to 2011)</c:v>
                </c:pt>
                <c:pt idx="4">
                  <c:v>Arrived between 2011 and 2021</c:v>
                </c:pt>
              </c:strCache>
            </c:strRef>
          </c:cat>
          <c:val>
            <c:numRef>
              <c:f>'Ward Profile'!$D$29:$D$32</c:f>
              <c:numCache>
                <c:formatCode>0.0</c:formatCode>
                <c:ptCount val="4"/>
                <c:pt idx="0">
                  <c:v>-46.823956442831218</c:v>
                </c:pt>
                <c:pt idx="1">
                  <c:v>-8.9353612167300387</c:v>
                </c:pt>
                <c:pt idx="2">
                  <c:v>8.1918081918081924</c:v>
                </c:pt>
                <c:pt idx="3">
                  <c:v>-17.102137767220903</c:v>
                </c:pt>
              </c:numCache>
            </c:numRef>
          </c:val>
          <c:extLst>
            <c:ext xmlns:c16="http://schemas.microsoft.com/office/drawing/2014/chart" uri="{C3380CC4-5D6E-409C-BE32-E72D297353CC}">
              <c16:uniqueId val="{00000000-2DB3-4E27-8E1D-C7C700F2A862}"/>
            </c:ext>
          </c:extLst>
        </c:ser>
        <c:dLbls>
          <c:showLegendKey val="0"/>
          <c:showVal val="0"/>
          <c:showCatName val="0"/>
          <c:showSerName val="0"/>
          <c:showPercent val="0"/>
          <c:showBubbleSize val="0"/>
        </c:dLbls>
        <c:gapWidth val="219"/>
        <c:overlap val="-27"/>
        <c:axId val="796832968"/>
        <c:axId val="796833296"/>
      </c:barChart>
      <c:lineChart>
        <c:grouping val="standard"/>
        <c:varyColors val="0"/>
        <c:ser>
          <c:idx val="1"/>
          <c:order val="1"/>
          <c:tx>
            <c:v>Birmingham</c:v>
          </c:tx>
          <c:spPr>
            <a:ln w="28575" cap="rnd">
              <a:noFill/>
              <a:round/>
            </a:ln>
            <a:effectLst/>
          </c:spPr>
          <c:marker>
            <c:symbol val="circle"/>
            <c:size val="5"/>
            <c:spPr>
              <a:solidFill>
                <a:srgbClr val="FF00FF"/>
              </a:solidFill>
              <a:ln w="9525">
                <a:solidFill>
                  <a:schemeClr val="accent2"/>
                </a:solidFill>
              </a:ln>
              <a:effectLst/>
            </c:spPr>
          </c:marker>
          <c:val>
            <c:numRef>
              <c:f>'Ward Profile'!$D$29:$D$32</c:f>
              <c:numCache>
                <c:formatCode>0.0</c:formatCode>
                <c:ptCount val="4"/>
                <c:pt idx="0">
                  <c:v>-46.823956442831218</c:v>
                </c:pt>
                <c:pt idx="1">
                  <c:v>-8.9353612167300387</c:v>
                </c:pt>
                <c:pt idx="2">
                  <c:v>8.1918081918081924</c:v>
                </c:pt>
                <c:pt idx="3">
                  <c:v>-17.102137767220903</c:v>
                </c:pt>
              </c:numCache>
            </c:numRef>
          </c:val>
          <c:smooth val="0"/>
          <c:extLst>
            <c:ext xmlns:c16="http://schemas.microsoft.com/office/drawing/2014/chart" uri="{C3380CC4-5D6E-409C-BE32-E72D297353CC}">
              <c16:uniqueId val="{00000002-2DB3-4E27-8E1D-C7C700F2A862}"/>
            </c:ext>
          </c:extLst>
        </c:ser>
        <c:dLbls>
          <c:showLegendKey val="0"/>
          <c:showVal val="0"/>
          <c:showCatName val="0"/>
          <c:showSerName val="0"/>
          <c:showPercent val="0"/>
          <c:showBubbleSize val="0"/>
        </c:dLbls>
        <c:marker val="1"/>
        <c:smooth val="0"/>
        <c:axId val="796832968"/>
        <c:axId val="796833296"/>
      </c:lineChart>
      <c:catAx>
        <c:axId val="796832968"/>
        <c:scaling>
          <c:orientation val="minMax"/>
        </c:scaling>
        <c:delete val="0"/>
        <c:axPos val="b"/>
        <c:numFmt formatCode="General" sourceLinked="1"/>
        <c:majorTickMark val="none"/>
        <c:minorTickMark val="none"/>
        <c:tickLblPos val="nextTo"/>
        <c:spPr>
          <a:noFill/>
          <a:ln w="15875" cap="flat" cmpd="sng" algn="ctr">
            <a:solidFill>
              <a:schemeClr val="tx1">
                <a:lumMod val="50000"/>
                <a:lumOff val="50000"/>
              </a:schemeClr>
            </a:solidFill>
            <a:round/>
          </a:ln>
          <a:effectLst/>
        </c:spPr>
        <c:txPr>
          <a:bodyPr rot="5400000" spcFirstLastPara="1" vertOverflow="ellipsis" wrap="square" anchor="ctr" anchorCtr="1"/>
          <a:lstStyle/>
          <a:p>
            <a:pPr>
              <a:defRPr sz="900" b="0" i="0" u="none" strike="noStrike" kern="1200" baseline="0">
                <a:solidFill>
                  <a:schemeClr val="tx1"/>
                </a:solidFill>
                <a:latin typeface="+mn-lt"/>
                <a:ea typeface="+mn-ea"/>
                <a:cs typeface="+mn-cs"/>
              </a:defRPr>
            </a:pPr>
            <a:endParaRPr lang="en-US"/>
          </a:p>
        </c:txPr>
        <c:crossAx val="796833296"/>
        <c:crosses val="autoZero"/>
        <c:auto val="1"/>
        <c:lblAlgn val="ctr"/>
        <c:lblOffset val="100"/>
        <c:tickLblSkip val="1"/>
        <c:noMultiLvlLbl val="0"/>
      </c:catAx>
      <c:valAx>
        <c:axId val="796833296"/>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sz="1000">
                    <a:solidFill>
                      <a:sysClr val="windowText" lastClr="000000"/>
                    </a:solidFill>
                  </a:rPr>
                  <a:t>%  Year</a:t>
                </a:r>
                <a:r>
                  <a:rPr lang="en-US" sz="1000" baseline="0">
                    <a:solidFill>
                      <a:sysClr val="windowText" lastClr="000000"/>
                    </a:solidFill>
                  </a:rPr>
                  <a:t> of arrival </a:t>
                </a:r>
                <a:r>
                  <a:rPr lang="en-US" sz="1000">
                    <a:solidFill>
                      <a:sysClr val="windowText" lastClr="000000"/>
                    </a:solidFill>
                  </a:rPr>
                  <a:t>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15875">
            <a:solidFill>
              <a:schemeClr val="tx1">
                <a:lumMod val="50000"/>
                <a:lumOff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968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85000"/>
              </a:schemeClr>
            </a:solidFill>
            <a:ln>
              <a:noFill/>
            </a:ln>
            <a:effectLst/>
          </c:spPr>
          <c:invertIfNegative val="0"/>
          <c:cat>
            <c:strRef>
              <c:f>'Ward Profile'!$A$35:$A$52</c:f>
              <c:strCache>
                <c:ptCount val="18"/>
                <c:pt idx="0">
                  <c:v>White British</c:v>
                </c:pt>
                <c:pt idx="1">
                  <c:v>White Gypsy or Irish Traveller</c:v>
                </c:pt>
                <c:pt idx="2">
                  <c:v>White Irish</c:v>
                </c:pt>
                <c:pt idx="3">
                  <c:v>Other White</c:v>
                </c:pt>
                <c:pt idx="4">
                  <c:v>Mixed White and Black Caribbean</c:v>
                </c:pt>
                <c:pt idx="5">
                  <c:v>Mixed White and Black African</c:v>
                </c:pt>
                <c:pt idx="6">
                  <c:v>Mixed White and Asian</c:v>
                </c:pt>
                <c:pt idx="7">
                  <c:v>other Mixed</c:v>
                </c:pt>
                <c:pt idx="8">
                  <c:v>Indian</c:v>
                </c:pt>
                <c:pt idx="9">
                  <c:v>Pakistani</c:v>
                </c:pt>
                <c:pt idx="10">
                  <c:v>Bangladeshi</c:v>
                </c:pt>
                <c:pt idx="11">
                  <c:v>Chinese</c:v>
                </c:pt>
                <c:pt idx="12">
                  <c:v>Other Asian</c:v>
                </c:pt>
                <c:pt idx="13">
                  <c:v>Black African</c:v>
                </c:pt>
                <c:pt idx="14">
                  <c:v>Black Carribbean</c:v>
                </c:pt>
                <c:pt idx="15">
                  <c:v>Black Other</c:v>
                </c:pt>
                <c:pt idx="16">
                  <c:v>Arab</c:v>
                </c:pt>
                <c:pt idx="17">
                  <c:v>Any other ethnic group</c:v>
                </c:pt>
              </c:strCache>
            </c:strRef>
          </c:cat>
          <c:val>
            <c:numRef>
              <c:f>'Ward Profile'!$D$35:$D$52</c:f>
              <c:numCache>
                <c:formatCode>0.0</c:formatCode>
                <c:ptCount val="18"/>
                <c:pt idx="0">
                  <c:v>-20.744844567559248</c:v>
                </c:pt>
                <c:pt idx="1">
                  <c:v>1300</c:v>
                </c:pt>
                <c:pt idx="2">
                  <c:v>-22.441860465116278</c:v>
                </c:pt>
                <c:pt idx="3">
                  <c:v>27.46268656716418</c:v>
                </c:pt>
                <c:pt idx="4">
                  <c:v>-8.0560420315236421</c:v>
                </c:pt>
                <c:pt idx="5">
                  <c:v>21.568627450980394</c:v>
                </c:pt>
                <c:pt idx="6">
                  <c:v>42.402826855123678</c:v>
                </c:pt>
                <c:pt idx="7">
                  <c:v>89.795918367346943</c:v>
                </c:pt>
                <c:pt idx="8">
                  <c:v>10.890454836643178</c:v>
                </c:pt>
                <c:pt idx="9">
                  <c:v>78.920220082530946</c:v>
                </c:pt>
                <c:pt idx="10">
                  <c:v>77.39307535641548</c:v>
                </c:pt>
                <c:pt idx="11">
                  <c:v>-1.9607843137254901</c:v>
                </c:pt>
                <c:pt idx="12">
                  <c:v>10.8153078202995</c:v>
                </c:pt>
                <c:pt idx="13">
                  <c:v>115.3225806451613</c:v>
                </c:pt>
                <c:pt idx="14">
                  <c:v>-16.464237516869098</c:v>
                </c:pt>
                <c:pt idx="15">
                  <c:v>-31.03448275862069</c:v>
                </c:pt>
                <c:pt idx="16">
                  <c:v>99.300699300699307</c:v>
                </c:pt>
                <c:pt idx="17">
                  <c:v>484.67741935483872</c:v>
                </c:pt>
              </c:numCache>
            </c:numRef>
          </c:val>
          <c:extLst>
            <c:ext xmlns:c16="http://schemas.microsoft.com/office/drawing/2014/chart" uri="{C3380CC4-5D6E-409C-BE32-E72D297353CC}">
              <c16:uniqueId val="{00000000-A7F1-400D-A9E0-1990A1E615D2}"/>
            </c:ext>
          </c:extLst>
        </c:ser>
        <c:dLbls>
          <c:showLegendKey val="0"/>
          <c:showVal val="0"/>
          <c:showCatName val="0"/>
          <c:showSerName val="0"/>
          <c:showPercent val="0"/>
          <c:showBubbleSize val="0"/>
        </c:dLbls>
        <c:gapWidth val="29"/>
        <c:axId val="866184912"/>
        <c:axId val="866186224"/>
      </c:barChart>
      <c:lineChart>
        <c:grouping val="standard"/>
        <c:varyColors val="0"/>
        <c:ser>
          <c:idx val="1"/>
          <c:order val="1"/>
          <c:tx>
            <c:v>Birmingham</c:v>
          </c:tx>
          <c:spPr>
            <a:ln w="28575" cap="rnd">
              <a:noFill/>
              <a:round/>
            </a:ln>
            <a:effectLst/>
          </c:spPr>
          <c:marker>
            <c:symbol val="circle"/>
            <c:size val="4"/>
            <c:spPr>
              <a:solidFill>
                <a:srgbClr val="FF00FF"/>
              </a:solidFill>
              <a:ln w="9525">
                <a:solidFill>
                  <a:schemeClr val="accent2"/>
                </a:solidFill>
              </a:ln>
              <a:effectLst/>
            </c:spPr>
          </c:marker>
          <c:val>
            <c:numRef>
              <c:f>'Birmingham Profile'!$D$30:$D$47</c:f>
              <c:numCache>
                <c:formatCode>0.0</c:formatCode>
                <c:ptCount val="18"/>
                <c:pt idx="0">
                  <c:v>-13.855426969031088</c:v>
                </c:pt>
                <c:pt idx="1">
                  <c:v>68.137254901960787</c:v>
                </c:pt>
                <c:pt idx="2">
                  <c:v>-22.964443031651605</c:v>
                </c:pt>
                <c:pt idx="3">
                  <c:v>64.701621248706459</c:v>
                </c:pt>
                <c:pt idx="4">
                  <c:v>1.6140776699029125</c:v>
                </c:pt>
                <c:pt idx="5">
                  <c:v>45.206329506670805</c:v>
                </c:pt>
                <c:pt idx="6">
                  <c:v>17.3788664401931</c:v>
                </c:pt>
                <c:pt idx="7">
                  <c:v>44.832468145351577</c:v>
                </c:pt>
                <c:pt idx="8">
                  <c:v>2.9371257021711208</c:v>
                </c:pt>
                <c:pt idx="9">
                  <c:v>34.900122383787256</c:v>
                </c:pt>
                <c:pt idx="10">
                  <c:v>48.260174597319562</c:v>
                </c:pt>
                <c:pt idx="11">
                  <c:v>-1.7699811202013847</c:v>
                </c:pt>
                <c:pt idx="12">
                  <c:v>6.0870681905740343</c:v>
                </c:pt>
                <c:pt idx="13">
                  <c:v>122.80684205261578</c:v>
                </c:pt>
                <c:pt idx="14">
                  <c:v>-6.1354715476165484</c:v>
                </c:pt>
                <c:pt idx="15">
                  <c:v>-24.070909867577956</c:v>
                </c:pt>
                <c:pt idx="16">
                  <c:v>75.948670944087993</c:v>
                </c:pt>
                <c:pt idx="17">
                  <c:v>200.79860473655225</c:v>
                </c:pt>
              </c:numCache>
            </c:numRef>
          </c:val>
          <c:smooth val="0"/>
          <c:extLst>
            <c:ext xmlns:c16="http://schemas.microsoft.com/office/drawing/2014/chart" uri="{C3380CC4-5D6E-409C-BE32-E72D297353CC}">
              <c16:uniqueId val="{00000001-A7F1-400D-A9E0-1990A1E615D2}"/>
            </c:ext>
          </c:extLst>
        </c:ser>
        <c:dLbls>
          <c:showLegendKey val="0"/>
          <c:showVal val="0"/>
          <c:showCatName val="0"/>
          <c:showSerName val="0"/>
          <c:showPercent val="0"/>
          <c:showBubbleSize val="0"/>
        </c:dLbls>
        <c:marker val="1"/>
        <c:smooth val="0"/>
        <c:axId val="866184912"/>
        <c:axId val="866186224"/>
      </c:lineChart>
      <c:catAx>
        <c:axId val="86618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6186224"/>
        <c:crosses val="autoZero"/>
        <c:auto val="1"/>
        <c:lblAlgn val="ctr"/>
        <c:lblOffset val="100"/>
        <c:noMultiLvlLbl val="0"/>
      </c:catAx>
      <c:valAx>
        <c:axId val="866186224"/>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t>
                </a:r>
                <a:r>
                  <a:rPr lang="en-GB" baseline="0">
                    <a:solidFill>
                      <a:sysClr val="windowText" lastClr="000000"/>
                    </a:solidFill>
                  </a:rPr>
                  <a:t> change ehnic group</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66184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86166505235595"/>
          <c:y val="3.6817490465541378E-2"/>
          <c:w val="0.75634907984680055"/>
          <c:h val="0.47436491253073004"/>
        </c:manualLayout>
      </c:layout>
      <c:barChart>
        <c:barDir val="col"/>
        <c:grouping val="clustered"/>
        <c:varyColors val="0"/>
        <c:ser>
          <c:idx val="0"/>
          <c:order val="0"/>
          <c:tx>
            <c:strRef>
              <c:f>'Ward Profile'!$A$6</c:f>
              <c:strCache>
                <c:ptCount val="1"/>
                <c:pt idx="0">
                  <c:v>Acocks Green</c:v>
                </c:pt>
              </c:strCache>
            </c:strRef>
          </c:tx>
          <c:spPr>
            <a:solidFill>
              <a:schemeClr val="bg1">
                <a:lumMod val="75000"/>
              </a:schemeClr>
            </a:solidFill>
            <a:ln>
              <a:noFill/>
            </a:ln>
            <a:effectLst/>
          </c:spPr>
          <c:invertIfNegative val="0"/>
          <c:cat>
            <c:strRef>
              <c:f>'Ward Profile'!$A$54:$A$62</c:f>
              <c:strCache>
                <c:ptCount val="9"/>
                <c:pt idx="0">
                  <c:v>No religion</c:v>
                </c:pt>
                <c:pt idx="1">
                  <c:v>Christian</c:v>
                </c:pt>
                <c:pt idx="2">
                  <c:v>Buddhist</c:v>
                </c:pt>
                <c:pt idx="3">
                  <c:v>Hindu</c:v>
                </c:pt>
                <c:pt idx="4">
                  <c:v>Jewish</c:v>
                </c:pt>
                <c:pt idx="5">
                  <c:v>Muslim</c:v>
                </c:pt>
                <c:pt idx="6">
                  <c:v>Sikh</c:v>
                </c:pt>
                <c:pt idx="7">
                  <c:v>Other religion</c:v>
                </c:pt>
                <c:pt idx="8">
                  <c:v>Not answered</c:v>
                </c:pt>
              </c:strCache>
            </c:strRef>
          </c:cat>
          <c:val>
            <c:numRef>
              <c:f>'Ward Profile'!$D$54:$D$62</c:f>
              <c:numCache>
                <c:formatCode>0.0</c:formatCode>
                <c:ptCount val="9"/>
                <c:pt idx="0">
                  <c:v>20.032235781717706</c:v>
                </c:pt>
                <c:pt idx="1">
                  <c:v>-25.409333683565361</c:v>
                </c:pt>
                <c:pt idx="2">
                  <c:v>5.4545454545454541</c:v>
                </c:pt>
                <c:pt idx="3">
                  <c:v>4.3872919818456886</c:v>
                </c:pt>
                <c:pt idx="4">
                  <c:v>-56.25</c:v>
                </c:pt>
                <c:pt idx="5">
                  <c:v>83.262006657156434</c:v>
                </c:pt>
                <c:pt idx="6">
                  <c:v>-0.12515644555694619</c:v>
                </c:pt>
                <c:pt idx="7">
                  <c:v>153.48837209302326</c:v>
                </c:pt>
                <c:pt idx="8">
                  <c:v>-11.888111888111888</c:v>
                </c:pt>
              </c:numCache>
            </c:numRef>
          </c:val>
          <c:extLst>
            <c:ext xmlns:c16="http://schemas.microsoft.com/office/drawing/2014/chart" uri="{C3380CC4-5D6E-409C-BE32-E72D297353CC}">
              <c16:uniqueId val="{00000000-2C4E-4EDB-8422-93C5954C38E8}"/>
            </c:ext>
          </c:extLst>
        </c:ser>
        <c:dLbls>
          <c:showLegendKey val="0"/>
          <c:showVal val="0"/>
          <c:showCatName val="0"/>
          <c:showSerName val="0"/>
          <c:showPercent val="0"/>
          <c:showBubbleSize val="0"/>
        </c:dLbls>
        <c:gapWidth val="219"/>
        <c:overlap val="-27"/>
        <c:axId val="796832968"/>
        <c:axId val="796833296"/>
      </c:barChart>
      <c:lineChart>
        <c:grouping val="standard"/>
        <c:varyColors val="0"/>
        <c:ser>
          <c:idx val="1"/>
          <c:order val="1"/>
          <c:tx>
            <c:v>Birmingham</c:v>
          </c:tx>
          <c:spPr>
            <a:ln w="25400" cap="rnd">
              <a:noFill/>
              <a:round/>
            </a:ln>
            <a:effectLst/>
          </c:spPr>
          <c:marker>
            <c:symbol val="circle"/>
            <c:size val="4"/>
            <c:spPr>
              <a:solidFill>
                <a:srgbClr val="FF00FF"/>
              </a:solidFill>
              <a:ln w="9525">
                <a:solidFill>
                  <a:schemeClr val="accent2"/>
                </a:solidFill>
              </a:ln>
              <a:effectLst/>
            </c:spPr>
          </c:marker>
          <c:val>
            <c:numRef>
              <c:f>'Birmingham Profile'!$D$49:$D$57</c:f>
              <c:numCache>
                <c:formatCode>0.0</c:formatCode>
                <c:ptCount val="9"/>
                <c:pt idx="0">
                  <c:v>33.606838763955302</c:v>
                </c:pt>
                <c:pt idx="1">
                  <c:v>-21.229958855728036</c:v>
                </c:pt>
                <c:pt idx="2">
                  <c:v>-9.2050209205020916</c:v>
                </c:pt>
                <c:pt idx="3">
                  <c:v>-1.6322332528396388</c:v>
                </c:pt>
                <c:pt idx="4">
                  <c:v>-23.49206349206349</c:v>
                </c:pt>
                <c:pt idx="5">
                  <c:v>45.816962514557765</c:v>
                </c:pt>
                <c:pt idx="6">
                  <c:v>2.3165307635285397</c:v>
                </c:pt>
                <c:pt idx="7">
                  <c:v>12.770102727594757</c:v>
                </c:pt>
                <c:pt idx="8">
                  <c:v>-0.32816825043517961</c:v>
                </c:pt>
              </c:numCache>
            </c:numRef>
          </c:val>
          <c:smooth val="0"/>
          <c:extLst>
            <c:ext xmlns:c16="http://schemas.microsoft.com/office/drawing/2014/chart" uri="{C3380CC4-5D6E-409C-BE32-E72D297353CC}">
              <c16:uniqueId val="{00000000-FE21-44ED-B2A4-69EB4CD7CC96}"/>
            </c:ext>
          </c:extLst>
        </c:ser>
        <c:dLbls>
          <c:showLegendKey val="0"/>
          <c:showVal val="0"/>
          <c:showCatName val="0"/>
          <c:showSerName val="0"/>
          <c:showPercent val="0"/>
          <c:showBubbleSize val="0"/>
        </c:dLbls>
        <c:marker val="1"/>
        <c:smooth val="0"/>
        <c:axId val="796832968"/>
        <c:axId val="796833296"/>
      </c:lineChart>
      <c:catAx>
        <c:axId val="796832968"/>
        <c:scaling>
          <c:orientation val="minMax"/>
        </c:scaling>
        <c:delete val="0"/>
        <c:axPos val="b"/>
        <c:numFmt formatCode="General" sourceLinked="1"/>
        <c:majorTickMark val="none"/>
        <c:minorTickMark val="none"/>
        <c:tickLblPos val="nextTo"/>
        <c:spPr>
          <a:noFill/>
          <a:ln w="15875" cap="flat" cmpd="sng" algn="ctr">
            <a:solidFill>
              <a:schemeClr val="tx1">
                <a:lumMod val="50000"/>
                <a:lumOff val="50000"/>
              </a:schemeClr>
            </a:solidFill>
            <a:round/>
          </a:ln>
          <a:effectLst/>
        </c:spPr>
        <c:txPr>
          <a:bodyPr rot="540000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796833296"/>
        <c:crosses val="autoZero"/>
        <c:auto val="1"/>
        <c:lblAlgn val="ctr"/>
        <c:lblOffset val="100"/>
        <c:noMultiLvlLbl val="0"/>
      </c:catAx>
      <c:valAx>
        <c:axId val="796833296"/>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Religion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15875">
            <a:solidFill>
              <a:schemeClr val="tx1">
                <a:lumMod val="50000"/>
                <a:lumOff val="50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7968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1587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85000"/>
              </a:schemeClr>
            </a:solidFill>
            <a:ln>
              <a:noFill/>
            </a:ln>
            <a:effectLst/>
          </c:spPr>
          <c:invertIfNegative val="0"/>
          <c:cat>
            <c:strRef>
              <c:f>'Ward Profile'!$A$65:$A$69</c:f>
              <c:strCache>
                <c:ptCount val="5"/>
                <c:pt idx="0">
                  <c:v>Employees working full-time</c:v>
                </c:pt>
                <c:pt idx="1">
                  <c:v>Employees working part-time</c:v>
                </c:pt>
                <c:pt idx="2">
                  <c:v>Self employed</c:v>
                </c:pt>
                <c:pt idx="3">
                  <c:v>Unemployed</c:v>
                </c:pt>
                <c:pt idx="4">
                  <c:v>Full-time students (economically active)</c:v>
                </c:pt>
              </c:strCache>
            </c:strRef>
          </c:cat>
          <c:val>
            <c:numRef>
              <c:f>'Ward Profile'!$D$65:$D$69</c:f>
              <c:numCache>
                <c:formatCode>0.0</c:formatCode>
                <c:ptCount val="5"/>
                <c:pt idx="0">
                  <c:v>-6.2217762167586548</c:v>
                </c:pt>
                <c:pt idx="1">
                  <c:v>4.499338332598148</c:v>
                </c:pt>
                <c:pt idx="2">
                  <c:v>28.531855955678669</c:v>
                </c:pt>
                <c:pt idx="3">
                  <c:v>-13.422222222222221</c:v>
                </c:pt>
                <c:pt idx="4">
                  <c:v>-16.346153846153847</c:v>
                </c:pt>
              </c:numCache>
            </c:numRef>
          </c:val>
          <c:extLst>
            <c:ext xmlns:c16="http://schemas.microsoft.com/office/drawing/2014/chart" uri="{C3380CC4-5D6E-409C-BE32-E72D297353CC}">
              <c16:uniqueId val="{00000000-874C-4C75-99B5-24E47391BEA8}"/>
            </c:ext>
          </c:extLst>
        </c:ser>
        <c:dLbls>
          <c:showLegendKey val="0"/>
          <c:showVal val="0"/>
          <c:showCatName val="0"/>
          <c:showSerName val="0"/>
          <c:showPercent val="0"/>
          <c:showBubbleSize val="0"/>
        </c:dLbls>
        <c:gapWidth val="25"/>
        <c:axId val="472877768"/>
        <c:axId val="472879080"/>
      </c:barChart>
      <c:lineChart>
        <c:grouping val="standard"/>
        <c:varyColors val="0"/>
        <c:ser>
          <c:idx val="1"/>
          <c:order val="1"/>
          <c:tx>
            <c:v>Birmingham</c:v>
          </c:tx>
          <c:spPr>
            <a:ln w="25400" cap="rnd">
              <a:noFill/>
              <a:round/>
            </a:ln>
            <a:effectLst/>
          </c:spPr>
          <c:marker>
            <c:symbol val="circle"/>
            <c:size val="4"/>
            <c:spPr>
              <a:solidFill>
                <a:srgbClr val="FF00FF"/>
              </a:solidFill>
              <a:ln w="9525">
                <a:solidFill>
                  <a:schemeClr val="accent2"/>
                </a:solidFill>
              </a:ln>
              <a:effectLst/>
            </c:spPr>
          </c:marker>
          <c:val>
            <c:numRef>
              <c:f>'Ward Profile'!$D$65:$D$69</c:f>
              <c:numCache>
                <c:formatCode>0.0</c:formatCode>
                <c:ptCount val="5"/>
                <c:pt idx="0">
                  <c:v>-6.2217762167586548</c:v>
                </c:pt>
                <c:pt idx="1">
                  <c:v>4.499338332598148</c:v>
                </c:pt>
                <c:pt idx="2">
                  <c:v>28.531855955678669</c:v>
                </c:pt>
                <c:pt idx="3">
                  <c:v>-13.422222222222221</c:v>
                </c:pt>
                <c:pt idx="4">
                  <c:v>-16.346153846153847</c:v>
                </c:pt>
              </c:numCache>
            </c:numRef>
          </c:val>
          <c:smooth val="0"/>
          <c:extLst>
            <c:ext xmlns:c16="http://schemas.microsoft.com/office/drawing/2014/chart" uri="{C3380CC4-5D6E-409C-BE32-E72D297353CC}">
              <c16:uniqueId val="{00000001-874C-4C75-99B5-24E47391BEA8}"/>
            </c:ext>
          </c:extLst>
        </c:ser>
        <c:dLbls>
          <c:showLegendKey val="0"/>
          <c:showVal val="0"/>
          <c:showCatName val="0"/>
          <c:showSerName val="0"/>
          <c:showPercent val="0"/>
          <c:showBubbleSize val="0"/>
        </c:dLbls>
        <c:marker val="1"/>
        <c:smooth val="0"/>
        <c:axId val="472877768"/>
        <c:axId val="472879080"/>
      </c:lineChart>
      <c:catAx>
        <c:axId val="4728777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72879080"/>
        <c:crosses val="autoZero"/>
        <c:auto val="1"/>
        <c:lblAlgn val="ctr"/>
        <c:lblOffset val="100"/>
        <c:noMultiLvlLbl val="0"/>
      </c:catAx>
      <c:valAx>
        <c:axId val="47287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 Economically active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72877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75000"/>
              </a:schemeClr>
            </a:solidFill>
            <a:ln>
              <a:noFill/>
            </a:ln>
            <a:effectLst/>
          </c:spPr>
          <c:invertIfNegative val="0"/>
          <c:cat>
            <c:strRef>
              <c:f>'Ward Profile'!$A$87:$A$91</c:f>
              <c:strCache>
                <c:ptCount val="5"/>
                <c:pt idx="0">
                  <c:v>Owner occupied</c:v>
                </c:pt>
                <c:pt idx="1">
                  <c:v>Rented from local authority</c:v>
                </c:pt>
                <c:pt idx="2">
                  <c:v>Rented from other social registered landlord</c:v>
                </c:pt>
                <c:pt idx="3">
                  <c:v>Privately rented</c:v>
                </c:pt>
                <c:pt idx="4">
                  <c:v>Other</c:v>
                </c:pt>
              </c:strCache>
            </c:strRef>
          </c:cat>
          <c:val>
            <c:numRef>
              <c:f>'Ward Profile'!$D$87:$D$91</c:f>
              <c:numCache>
                <c:formatCode>0.0</c:formatCode>
                <c:ptCount val="5"/>
                <c:pt idx="0">
                  <c:v>-4.2141002596365089</c:v>
                </c:pt>
                <c:pt idx="1">
                  <c:v>-14.441591784338895</c:v>
                </c:pt>
                <c:pt idx="2">
                  <c:v>30.019880715705767</c:v>
                </c:pt>
                <c:pt idx="3">
                  <c:v>24.497767857142858</c:v>
                </c:pt>
                <c:pt idx="4">
                  <c:v>-72.784810126582272</c:v>
                </c:pt>
              </c:numCache>
            </c:numRef>
          </c:val>
          <c:extLst>
            <c:ext xmlns:c16="http://schemas.microsoft.com/office/drawing/2014/chart" uri="{C3380CC4-5D6E-409C-BE32-E72D297353CC}">
              <c16:uniqueId val="{00000000-ACA4-46AE-ABC2-892D3F8A3FF0}"/>
            </c:ext>
          </c:extLst>
        </c:ser>
        <c:dLbls>
          <c:showLegendKey val="0"/>
          <c:showVal val="0"/>
          <c:showCatName val="0"/>
          <c:showSerName val="0"/>
          <c:showPercent val="0"/>
          <c:showBubbleSize val="0"/>
        </c:dLbls>
        <c:gapWidth val="219"/>
        <c:overlap val="-27"/>
        <c:axId val="763112800"/>
        <c:axId val="763112472"/>
      </c:barChart>
      <c:lineChart>
        <c:grouping val="standard"/>
        <c:varyColors val="0"/>
        <c:ser>
          <c:idx val="1"/>
          <c:order val="1"/>
          <c:tx>
            <c:v>Birmingham</c:v>
          </c:tx>
          <c:spPr>
            <a:ln w="28575" cap="rnd">
              <a:noFill/>
              <a:round/>
            </a:ln>
            <a:effectLst/>
          </c:spPr>
          <c:marker>
            <c:symbol val="circle"/>
            <c:size val="4"/>
            <c:spPr>
              <a:solidFill>
                <a:srgbClr val="FF00FF"/>
              </a:solidFill>
              <a:ln w="9525">
                <a:solidFill>
                  <a:schemeClr val="accent2"/>
                </a:solidFill>
              </a:ln>
              <a:effectLst/>
            </c:spPr>
          </c:marker>
          <c:val>
            <c:numRef>
              <c:f>'Birmingham Profile'!$D$84:$D$88</c:f>
              <c:numCache>
                <c:formatCode>0.0</c:formatCode>
                <c:ptCount val="5"/>
                <c:pt idx="0">
                  <c:v>-1.6911292701122504</c:v>
                </c:pt>
                <c:pt idx="1">
                  <c:v>-7.6412745437927452</c:v>
                </c:pt>
                <c:pt idx="2">
                  <c:v>13.162118780096307</c:v>
                </c:pt>
                <c:pt idx="3">
                  <c:v>30.398474218377498</c:v>
                </c:pt>
                <c:pt idx="4">
                  <c:v>-78.003619657524709</c:v>
                </c:pt>
              </c:numCache>
            </c:numRef>
          </c:val>
          <c:smooth val="0"/>
          <c:extLst>
            <c:ext xmlns:c16="http://schemas.microsoft.com/office/drawing/2014/chart" uri="{C3380CC4-5D6E-409C-BE32-E72D297353CC}">
              <c16:uniqueId val="{00000001-ACA4-46AE-ABC2-892D3F8A3FF0}"/>
            </c:ext>
          </c:extLst>
        </c:ser>
        <c:dLbls>
          <c:showLegendKey val="0"/>
          <c:showVal val="0"/>
          <c:showCatName val="0"/>
          <c:showSerName val="0"/>
          <c:showPercent val="0"/>
          <c:showBubbleSize val="0"/>
        </c:dLbls>
        <c:marker val="1"/>
        <c:smooth val="0"/>
        <c:axId val="763112800"/>
        <c:axId val="763112472"/>
      </c:lineChart>
      <c:catAx>
        <c:axId val="7631128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3112472"/>
        <c:crosses val="autoZero"/>
        <c:auto val="1"/>
        <c:lblAlgn val="ctr"/>
        <c:lblOffset val="100"/>
        <c:noMultiLvlLbl val="0"/>
      </c:catAx>
      <c:valAx>
        <c:axId val="763112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 tenure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3112800"/>
        <c:crosses val="autoZero"/>
        <c:crossBetween val="between"/>
      </c:valAx>
      <c:spPr>
        <a:noFill/>
        <a:ln w="19050">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75000"/>
              </a:schemeClr>
            </a:solidFill>
            <a:ln>
              <a:noFill/>
            </a:ln>
            <a:effectLst/>
          </c:spPr>
          <c:invertIfNegative val="0"/>
          <c:cat>
            <c:strRef>
              <c:f>'Ward Profile'!$A$99:$A$107</c:f>
              <c:strCache>
                <c:ptCount val="9"/>
                <c:pt idx="0">
                  <c:v>Lone pensioner</c:v>
                </c:pt>
                <c:pt idx="1">
                  <c:v>Other lone householder</c:v>
                </c:pt>
                <c:pt idx="2">
                  <c:v>Pensioner only (excluding lone pensioners)</c:v>
                </c:pt>
                <c:pt idx="3">
                  <c:v>Lone parents with dependent children</c:v>
                </c:pt>
                <c:pt idx="4">
                  <c:v>one family only with dependent children (excluding lone parents)</c:v>
                </c:pt>
                <c:pt idx="5">
                  <c:v>one family only with non-dependent children</c:v>
                </c:pt>
                <c:pt idx="6">
                  <c:v>one family only with no children</c:v>
                </c:pt>
                <c:pt idx="7">
                  <c:v>other households with dependent children</c:v>
                </c:pt>
                <c:pt idx="8">
                  <c:v>other households including All student and all pensioner</c:v>
                </c:pt>
              </c:strCache>
            </c:strRef>
          </c:cat>
          <c:val>
            <c:numRef>
              <c:f>'Ward Profile'!$D$99:$D$107</c:f>
              <c:numCache>
                <c:formatCode>0.0</c:formatCode>
                <c:ptCount val="9"/>
                <c:pt idx="0">
                  <c:v>-10</c:v>
                </c:pt>
                <c:pt idx="1">
                  <c:v>-1.6815554387808722</c:v>
                </c:pt>
                <c:pt idx="2">
                  <c:v>-3.5532994923857872</c:v>
                </c:pt>
                <c:pt idx="3">
                  <c:v>3.0803080308030801</c:v>
                </c:pt>
                <c:pt idx="4">
                  <c:v>4.4750430292598971</c:v>
                </c:pt>
                <c:pt idx="5">
                  <c:v>17.517517517517518</c:v>
                </c:pt>
                <c:pt idx="6">
                  <c:v>-11.509433962264151</c:v>
                </c:pt>
                <c:pt idx="7">
                  <c:v>1.5418502202643172</c:v>
                </c:pt>
                <c:pt idx="8">
                  <c:v>6.4377682403433472</c:v>
                </c:pt>
              </c:numCache>
            </c:numRef>
          </c:val>
          <c:extLst>
            <c:ext xmlns:c16="http://schemas.microsoft.com/office/drawing/2014/chart" uri="{C3380CC4-5D6E-409C-BE32-E72D297353CC}">
              <c16:uniqueId val="{00000000-2BF2-49E7-8342-0988D06C0704}"/>
            </c:ext>
          </c:extLst>
        </c:ser>
        <c:dLbls>
          <c:showLegendKey val="0"/>
          <c:showVal val="0"/>
          <c:showCatName val="0"/>
          <c:showSerName val="0"/>
          <c:showPercent val="0"/>
          <c:showBubbleSize val="0"/>
        </c:dLbls>
        <c:gapWidth val="219"/>
        <c:overlap val="-27"/>
        <c:axId val="658804792"/>
        <c:axId val="658805448"/>
      </c:barChart>
      <c:lineChart>
        <c:grouping val="standard"/>
        <c:varyColors val="0"/>
        <c:ser>
          <c:idx val="1"/>
          <c:order val="1"/>
          <c:tx>
            <c:v>Birmingham</c:v>
          </c:tx>
          <c:spPr>
            <a:ln w="28575" cap="rnd">
              <a:noFill/>
              <a:round/>
            </a:ln>
            <a:effectLst/>
          </c:spPr>
          <c:marker>
            <c:symbol val="circle"/>
            <c:size val="4"/>
            <c:spPr>
              <a:solidFill>
                <a:srgbClr val="FF00FF"/>
              </a:solidFill>
              <a:ln w="9525">
                <a:solidFill>
                  <a:schemeClr val="accent2"/>
                </a:solidFill>
              </a:ln>
              <a:effectLst/>
            </c:spPr>
          </c:marker>
          <c:val>
            <c:numRef>
              <c:f>'Birmingham Profile'!$D$96:$D$104</c:f>
              <c:numCache>
                <c:formatCode>0.0</c:formatCode>
                <c:ptCount val="9"/>
                <c:pt idx="0">
                  <c:v>-1.0843525406632204</c:v>
                </c:pt>
                <c:pt idx="1">
                  <c:v>3.0377687946994523</c:v>
                </c:pt>
                <c:pt idx="2">
                  <c:v>3.3814691900618894</c:v>
                </c:pt>
                <c:pt idx="3">
                  <c:v>-1.45161679245738</c:v>
                </c:pt>
                <c:pt idx="4">
                  <c:v>5.173812805090094</c:v>
                </c:pt>
                <c:pt idx="5">
                  <c:v>16.714070603981931</c:v>
                </c:pt>
                <c:pt idx="6">
                  <c:v>-1.3150951820432684</c:v>
                </c:pt>
                <c:pt idx="7">
                  <c:v>5.4847946287519749</c:v>
                </c:pt>
                <c:pt idx="8">
                  <c:v>-3.471988638487125</c:v>
                </c:pt>
              </c:numCache>
            </c:numRef>
          </c:val>
          <c:smooth val="0"/>
          <c:extLst>
            <c:ext xmlns:c16="http://schemas.microsoft.com/office/drawing/2014/chart" uri="{C3380CC4-5D6E-409C-BE32-E72D297353CC}">
              <c16:uniqueId val="{00000001-2BF2-49E7-8342-0988D06C0704}"/>
            </c:ext>
          </c:extLst>
        </c:ser>
        <c:dLbls>
          <c:showLegendKey val="0"/>
          <c:showVal val="0"/>
          <c:showCatName val="0"/>
          <c:showSerName val="0"/>
          <c:showPercent val="0"/>
          <c:showBubbleSize val="0"/>
        </c:dLbls>
        <c:marker val="1"/>
        <c:smooth val="0"/>
        <c:axId val="658804792"/>
        <c:axId val="658805448"/>
      </c:lineChart>
      <c:catAx>
        <c:axId val="65880479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8805448"/>
        <c:crosses val="autoZero"/>
        <c:auto val="1"/>
        <c:lblAlgn val="ctr"/>
        <c:lblOffset val="100"/>
        <c:noMultiLvlLbl val="0"/>
      </c:catAx>
      <c:valAx>
        <c:axId val="658805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 Family composition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58804792"/>
        <c:crosses val="autoZero"/>
        <c:crossBetween val="between"/>
      </c:valAx>
      <c:spPr>
        <a:noFill/>
        <a:ln>
          <a:noFill/>
        </a:ln>
        <a:effectLst/>
      </c:spPr>
    </c:plotArea>
    <c:legend>
      <c:legendPos val="t"/>
      <c:layout>
        <c:manualLayout>
          <c:xMode val="edge"/>
          <c:yMode val="edge"/>
          <c:x val="0.34075993204676369"/>
          <c:y val="3.7088548910523877E-2"/>
          <c:w val="0.49989584288652772"/>
          <c:h val="7.82342054252954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85000"/>
              </a:schemeClr>
            </a:solidFill>
            <a:ln>
              <a:noFill/>
            </a:ln>
            <a:effectLst/>
          </c:spPr>
          <c:invertIfNegative val="0"/>
          <c:cat>
            <c:strRef>
              <c:f>'Ward Profile'!$A$110:$A$114</c:f>
              <c:strCache>
                <c:ptCount val="5"/>
                <c:pt idx="0">
                  <c:v>Detached</c:v>
                </c:pt>
                <c:pt idx="1">
                  <c:v>Semi-detached</c:v>
                </c:pt>
                <c:pt idx="2">
                  <c:v>Terraced</c:v>
                </c:pt>
                <c:pt idx="3">
                  <c:v>Flat (purpose built)</c:v>
                </c:pt>
                <c:pt idx="4">
                  <c:v>Other flats &amp; moblile homes</c:v>
                </c:pt>
              </c:strCache>
            </c:strRef>
          </c:cat>
          <c:val>
            <c:numRef>
              <c:f>'Ward Profile'!$D$110:$D$114</c:f>
              <c:numCache>
                <c:formatCode>0.0</c:formatCode>
                <c:ptCount val="5"/>
                <c:pt idx="0">
                  <c:v>5.0561797752808983</c:v>
                </c:pt>
                <c:pt idx="1">
                  <c:v>-0.42052144659377627</c:v>
                </c:pt>
                <c:pt idx="2">
                  <c:v>-6.4794127034790945</c:v>
                </c:pt>
                <c:pt idx="3">
                  <c:v>6.3628546861564921</c:v>
                </c:pt>
                <c:pt idx="4">
                  <c:v>-11.990950226244344</c:v>
                </c:pt>
              </c:numCache>
            </c:numRef>
          </c:val>
          <c:extLst>
            <c:ext xmlns:c16="http://schemas.microsoft.com/office/drawing/2014/chart" uri="{C3380CC4-5D6E-409C-BE32-E72D297353CC}">
              <c16:uniqueId val="{00000000-8269-4E0B-9126-FF17F6C59F92}"/>
            </c:ext>
          </c:extLst>
        </c:ser>
        <c:dLbls>
          <c:showLegendKey val="0"/>
          <c:showVal val="0"/>
          <c:showCatName val="0"/>
          <c:showSerName val="0"/>
          <c:showPercent val="0"/>
          <c:showBubbleSize val="0"/>
        </c:dLbls>
        <c:gapWidth val="219"/>
        <c:overlap val="-27"/>
        <c:axId val="774141872"/>
        <c:axId val="774144496"/>
      </c:barChart>
      <c:lineChart>
        <c:grouping val="standard"/>
        <c:varyColors val="0"/>
        <c:ser>
          <c:idx val="1"/>
          <c:order val="1"/>
          <c:tx>
            <c:v>Birmingham</c:v>
          </c:tx>
          <c:spPr>
            <a:ln w="28575" cap="rnd">
              <a:noFill/>
              <a:round/>
            </a:ln>
            <a:effectLst/>
          </c:spPr>
          <c:marker>
            <c:symbol val="circle"/>
            <c:size val="4"/>
            <c:spPr>
              <a:solidFill>
                <a:srgbClr val="FF00FF"/>
              </a:solidFill>
              <a:ln w="9525">
                <a:solidFill>
                  <a:schemeClr val="accent2"/>
                </a:solidFill>
              </a:ln>
              <a:effectLst/>
            </c:spPr>
          </c:marker>
          <c:val>
            <c:numRef>
              <c:f>'Birmingham Profile'!$D$107:$D$111</c:f>
              <c:numCache>
                <c:formatCode>0.0</c:formatCode>
                <c:ptCount val="5"/>
                <c:pt idx="0">
                  <c:v>1.9010097095739413</c:v>
                </c:pt>
                <c:pt idx="1">
                  <c:v>2.1680731555097279</c:v>
                </c:pt>
                <c:pt idx="2">
                  <c:v>-6.054308119039816</c:v>
                </c:pt>
                <c:pt idx="3">
                  <c:v>2.5301691783590279</c:v>
                </c:pt>
                <c:pt idx="4">
                  <c:v>-1.7197256628109325</c:v>
                </c:pt>
              </c:numCache>
            </c:numRef>
          </c:val>
          <c:smooth val="0"/>
          <c:extLst>
            <c:ext xmlns:c16="http://schemas.microsoft.com/office/drawing/2014/chart" uri="{C3380CC4-5D6E-409C-BE32-E72D297353CC}">
              <c16:uniqueId val="{00000001-8269-4E0B-9126-FF17F6C59F92}"/>
            </c:ext>
          </c:extLst>
        </c:ser>
        <c:dLbls>
          <c:showLegendKey val="0"/>
          <c:showVal val="0"/>
          <c:showCatName val="0"/>
          <c:showSerName val="0"/>
          <c:showPercent val="0"/>
          <c:showBubbleSize val="0"/>
        </c:dLbls>
        <c:marker val="1"/>
        <c:smooth val="0"/>
        <c:axId val="774141872"/>
        <c:axId val="774144496"/>
      </c:lineChart>
      <c:catAx>
        <c:axId val="7741418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n-US"/>
          </a:p>
        </c:txPr>
        <c:crossAx val="774144496"/>
        <c:crosses val="autoZero"/>
        <c:auto val="1"/>
        <c:lblAlgn val="ctr"/>
        <c:lblOffset val="100"/>
        <c:noMultiLvlLbl val="0"/>
      </c:catAx>
      <c:valAx>
        <c:axId val="774144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a:t>
                </a:r>
                <a:r>
                  <a:rPr lang="en-GB" baseline="0">
                    <a:solidFill>
                      <a:sysClr val="windowText" lastClr="000000"/>
                    </a:solidFill>
                  </a:rPr>
                  <a:t> accomdation</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141872"/>
        <c:crosses val="autoZero"/>
        <c:crossBetween val="between"/>
      </c:valAx>
      <c:spPr>
        <a:noFill/>
        <a:ln w="15875">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'Ward Profile'!$A$6</c:f>
              <c:strCache>
                <c:ptCount val="1"/>
                <c:pt idx="0">
                  <c:v>Acocks Green</c:v>
                </c:pt>
              </c:strCache>
            </c:strRef>
          </c:tx>
          <c:spPr>
            <a:solidFill>
              <a:schemeClr val="bg1">
                <a:lumMod val="85000"/>
              </a:schemeClr>
            </a:solidFill>
            <a:ln>
              <a:noFill/>
            </a:ln>
            <a:effectLst/>
          </c:spPr>
          <c:invertIfNegative val="0"/>
          <c:cat>
            <c:strRef>
              <c:f>'Ward Profile'!$A$72:$A$80</c:f>
              <c:strCache>
                <c:ptCount val="9"/>
                <c:pt idx="0">
                  <c:v>1. Managers, directors and senior officials</c:v>
                </c:pt>
                <c:pt idx="1">
                  <c:v>2. Professional occupations</c:v>
                </c:pt>
                <c:pt idx="2">
                  <c:v>3. Associate professional and technical occupations</c:v>
                </c:pt>
                <c:pt idx="3">
                  <c:v>4. Administrative and secretarial occupations</c:v>
                </c:pt>
                <c:pt idx="4">
                  <c:v>5. Skilled trades occupations</c:v>
                </c:pt>
                <c:pt idx="5">
                  <c:v>6. Caring, leisure and other service occupations</c:v>
                </c:pt>
                <c:pt idx="6">
                  <c:v>7. Sales and customer service occupations</c:v>
                </c:pt>
                <c:pt idx="7">
                  <c:v>8. Process, plant and machine operatives</c:v>
                </c:pt>
                <c:pt idx="8">
                  <c:v>9. Elementary occupations</c:v>
                </c:pt>
              </c:strCache>
            </c:strRef>
          </c:cat>
          <c:val>
            <c:numRef>
              <c:f>'Ward Profile'!$D$72:$D$80</c:f>
              <c:numCache>
                <c:formatCode>0.0</c:formatCode>
                <c:ptCount val="9"/>
                <c:pt idx="0">
                  <c:v>14.244186046511627</c:v>
                </c:pt>
                <c:pt idx="1">
                  <c:v>14.892136395267919</c:v>
                </c:pt>
                <c:pt idx="2">
                  <c:v>1.0721247563352825</c:v>
                </c:pt>
                <c:pt idx="3">
                  <c:v>-13.619744058500913</c:v>
                </c:pt>
                <c:pt idx="4">
                  <c:v>-9.2247301275760538</c:v>
                </c:pt>
                <c:pt idx="5">
                  <c:v>-6.3148788927335637</c:v>
                </c:pt>
                <c:pt idx="6">
                  <c:v>4.0704070407040698</c:v>
                </c:pt>
                <c:pt idx="7">
                  <c:v>-0.40609137055837563</c:v>
                </c:pt>
                <c:pt idx="8">
                  <c:v>-3.4156976744186043</c:v>
                </c:pt>
              </c:numCache>
            </c:numRef>
          </c:val>
          <c:extLst>
            <c:ext xmlns:c16="http://schemas.microsoft.com/office/drawing/2014/chart" uri="{C3380CC4-5D6E-409C-BE32-E72D297353CC}">
              <c16:uniqueId val="{00000000-D391-45A6-9219-1BD2D3CFCD3A}"/>
            </c:ext>
          </c:extLst>
        </c:ser>
        <c:dLbls>
          <c:showLegendKey val="0"/>
          <c:showVal val="0"/>
          <c:showCatName val="0"/>
          <c:showSerName val="0"/>
          <c:showPercent val="0"/>
          <c:showBubbleSize val="0"/>
        </c:dLbls>
        <c:gapWidth val="219"/>
        <c:overlap val="-27"/>
        <c:axId val="796763176"/>
        <c:axId val="796763504"/>
      </c:barChart>
      <c:lineChart>
        <c:grouping val="standard"/>
        <c:varyColors val="0"/>
        <c:ser>
          <c:idx val="1"/>
          <c:order val="1"/>
          <c:tx>
            <c:v>Birmingham</c:v>
          </c:tx>
          <c:spPr>
            <a:ln w="28575" cap="rnd">
              <a:noFill/>
              <a:round/>
            </a:ln>
            <a:effectLst/>
          </c:spPr>
          <c:marker>
            <c:symbol val="circle"/>
            <c:size val="4"/>
            <c:spPr>
              <a:solidFill>
                <a:srgbClr val="FF00FF"/>
              </a:solidFill>
              <a:ln w="9525">
                <a:solidFill>
                  <a:schemeClr val="accent2"/>
                </a:solidFill>
              </a:ln>
              <a:effectLst/>
            </c:spPr>
          </c:marker>
          <c:val>
            <c:numRef>
              <c:f>'Birmingham Profile'!$D$69:$D$77</c:f>
              <c:numCache>
                <c:formatCode>0.0</c:formatCode>
                <c:ptCount val="9"/>
                <c:pt idx="0">
                  <c:v>16.53014789533561</c:v>
                </c:pt>
                <c:pt idx="1">
                  <c:v>20.523351932217402</c:v>
                </c:pt>
                <c:pt idx="2">
                  <c:v>7.3628159616782858</c:v>
                </c:pt>
                <c:pt idx="3">
                  <c:v>-17.253577745618269</c:v>
                </c:pt>
                <c:pt idx="4">
                  <c:v>-11.450528338136408</c:v>
                </c:pt>
                <c:pt idx="5">
                  <c:v>6.4186177450382393</c:v>
                </c:pt>
                <c:pt idx="6">
                  <c:v>-4.3955755923673729</c:v>
                </c:pt>
                <c:pt idx="7">
                  <c:v>6.661879246533724</c:v>
                </c:pt>
                <c:pt idx="8">
                  <c:v>6.1855670103092786</c:v>
                </c:pt>
              </c:numCache>
            </c:numRef>
          </c:val>
          <c:smooth val="0"/>
          <c:extLst>
            <c:ext xmlns:c16="http://schemas.microsoft.com/office/drawing/2014/chart" uri="{C3380CC4-5D6E-409C-BE32-E72D297353CC}">
              <c16:uniqueId val="{00000001-D391-45A6-9219-1BD2D3CFCD3A}"/>
            </c:ext>
          </c:extLst>
        </c:ser>
        <c:dLbls>
          <c:showLegendKey val="0"/>
          <c:showVal val="0"/>
          <c:showCatName val="0"/>
          <c:showSerName val="0"/>
          <c:showPercent val="0"/>
          <c:showBubbleSize val="0"/>
        </c:dLbls>
        <c:marker val="1"/>
        <c:smooth val="0"/>
        <c:axId val="796763176"/>
        <c:axId val="796763504"/>
      </c:lineChart>
      <c:catAx>
        <c:axId val="7967631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763504"/>
        <c:crosses val="autoZero"/>
        <c:auto val="1"/>
        <c:lblAlgn val="ctr"/>
        <c:lblOffset val="100"/>
        <c:noMultiLvlLbl val="0"/>
      </c:catAx>
      <c:valAx>
        <c:axId val="796763504"/>
        <c:scaling>
          <c:orientation val="minMax"/>
        </c:scaling>
        <c:delete val="0"/>
        <c:axPos val="l"/>
        <c:majorGridlines>
          <c:spPr>
            <a:ln w="9525" cap="flat" cmpd="sng" algn="ctr">
              <a:solidFill>
                <a:schemeClr val="tx1">
                  <a:lumMod val="15000"/>
                  <a:lumOff val="85000"/>
                </a:schemeClr>
              </a:solidFill>
              <a:prstDash val="sys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 change Occupation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763176"/>
        <c:crosses val="autoZero"/>
        <c:crossBetween val="between"/>
      </c:valAx>
      <c:spPr>
        <a:noFill/>
        <a:ln w="15875">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0</xdr:row>
          <xdr:rowOff>12700</xdr:rowOff>
        </xdr:from>
        <xdr:to>
          <xdr:col>0</xdr:col>
          <xdr:colOff>2857500</xdr:colOff>
          <xdr:row>2</xdr:row>
          <xdr:rowOff>114300</xdr:rowOff>
        </xdr:to>
        <xdr:sp macro="" textlink="">
          <xdr:nvSpPr>
            <xdr:cNvPr id="14337" name="ComboBox2" descr="Use the drop down arrow to select ward"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36193</xdr:colOff>
      <xdr:row>8</xdr:row>
      <xdr:rowOff>0</xdr:rowOff>
    </xdr:from>
    <xdr:to>
      <xdr:col>14</xdr:col>
      <xdr:colOff>371475</xdr:colOff>
      <xdr:row>23</xdr:row>
      <xdr:rowOff>114300</xdr:rowOff>
    </xdr:to>
    <xdr:graphicFrame macro="">
      <xdr:nvGraphicFramePr>
        <xdr:cNvPr id="2" name="Chart 1" descr="Bar chart showing ward population change by five-year age groups, also includes a comparison with Birmingham ">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392430</xdr:colOff>
      <xdr:row>7</xdr:row>
      <xdr:rowOff>140970</xdr:rowOff>
    </xdr:from>
    <xdr:to>
      <xdr:col>18</xdr:col>
      <xdr:colOff>636270</xdr:colOff>
      <xdr:row>37</xdr:row>
      <xdr:rowOff>9525</xdr:rowOff>
    </xdr:to>
    <xdr:graphicFrame macro="">
      <xdr:nvGraphicFramePr>
        <xdr:cNvPr id="7" name="Chart 6" descr="Bar chart showing ward by year of arrival of the resident population born oversea, also includes a comparison with Birmingham ">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11430</xdr:colOff>
      <xdr:row>39</xdr:row>
      <xdr:rowOff>26670</xdr:rowOff>
    </xdr:from>
    <xdr:to>
      <xdr:col>18</xdr:col>
      <xdr:colOff>659130</xdr:colOff>
      <xdr:row>59</xdr:row>
      <xdr:rowOff>64770</xdr:rowOff>
    </xdr:to>
    <xdr:graphicFrame macro="">
      <xdr:nvGraphicFramePr>
        <xdr:cNvPr id="9" name="Chart 8" descr="Bar chart showing ward population change by ethnic group, also includes a comparison with Birmingham ">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171449</xdr:colOff>
      <xdr:row>24</xdr:row>
      <xdr:rowOff>5716</xdr:rowOff>
    </xdr:from>
    <xdr:to>
      <xdr:col>14</xdr:col>
      <xdr:colOff>506730</xdr:colOff>
      <xdr:row>37</xdr:row>
      <xdr:rowOff>5715</xdr:rowOff>
    </xdr:to>
    <xdr:graphicFrame macro="">
      <xdr:nvGraphicFramePr>
        <xdr:cNvPr id="10" name="Chart 9" descr="Bar chart showing ward resident population change by religion, also includes a comparison with Birmingham ">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17144</xdr:colOff>
      <xdr:row>64</xdr:row>
      <xdr:rowOff>76200</xdr:rowOff>
    </xdr:from>
    <xdr:to>
      <xdr:col>14</xdr:col>
      <xdr:colOff>114299</xdr:colOff>
      <xdr:row>83</xdr:row>
      <xdr:rowOff>125730</xdr:rowOff>
    </xdr:to>
    <xdr:graphicFrame macro="">
      <xdr:nvGraphicFramePr>
        <xdr:cNvPr id="3" name="Chart 2" descr="Bar chart showing ward population by economic activity, also includes a comparison with Birmingham ">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24765</xdr:colOff>
      <xdr:row>84</xdr:row>
      <xdr:rowOff>0</xdr:rowOff>
    </xdr:from>
    <xdr:to>
      <xdr:col>14</xdr:col>
      <xdr:colOff>114300</xdr:colOff>
      <xdr:row>95</xdr:row>
      <xdr:rowOff>22860</xdr:rowOff>
    </xdr:to>
    <xdr:graphicFrame macro="">
      <xdr:nvGraphicFramePr>
        <xdr:cNvPr id="4" name="Chart 3" descr="Bar chart showing ward tenure by change by tenure, also includes a comparison with Birmingham ">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396240</xdr:colOff>
      <xdr:row>96</xdr:row>
      <xdr:rowOff>58102</xdr:rowOff>
    </xdr:from>
    <xdr:to>
      <xdr:col>17</xdr:col>
      <xdr:colOff>462915</xdr:colOff>
      <xdr:row>113</xdr:row>
      <xdr:rowOff>2857</xdr:rowOff>
    </xdr:to>
    <xdr:graphicFrame macro="">
      <xdr:nvGraphicFramePr>
        <xdr:cNvPr id="5" name="Chart 4" descr="Bar chart showing ward population by family compositon, also includes a comparison with Birmingham ">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144780</xdr:colOff>
      <xdr:row>84</xdr:row>
      <xdr:rowOff>0</xdr:rowOff>
    </xdr:from>
    <xdr:to>
      <xdr:col>19</xdr:col>
      <xdr:colOff>0</xdr:colOff>
      <xdr:row>95</xdr:row>
      <xdr:rowOff>15239</xdr:rowOff>
    </xdr:to>
    <xdr:graphicFrame macro="">
      <xdr:nvGraphicFramePr>
        <xdr:cNvPr id="12" name="Chart 11" descr="Bar chart showing ward accomodation change by five-year age groups, also includes a comparison with Birmingham ">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135255</xdr:colOff>
      <xdr:row>64</xdr:row>
      <xdr:rowOff>79056</xdr:rowOff>
    </xdr:from>
    <xdr:to>
      <xdr:col>19</xdr:col>
      <xdr:colOff>0</xdr:colOff>
      <xdr:row>83</xdr:row>
      <xdr:rowOff>133349</xdr:rowOff>
    </xdr:to>
    <xdr:graphicFrame macro="">
      <xdr:nvGraphicFramePr>
        <xdr:cNvPr id="13" name="Chart 12" descr="Bar chart showing ward population by occupation, also includes a comparison with Birmingham ">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renda.henry@birmingham.gov.uk" TargetMode="External"/><Relationship Id="rId2" Type="http://schemas.openxmlformats.org/officeDocument/2006/relationships/hyperlink" Target="https://www.ons.gov.uk/census/census2021dictionary/variablesbytopic/labourmarketvariablescensus2021" TargetMode="External"/><Relationship Id="rId1" Type="http://schemas.openxmlformats.org/officeDocument/2006/relationships/hyperlink" Target="https://consultations.ons.gov.uk/external-affairs/ons-2021-census-output-geography-policy-products-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A2DDD-61BB-4080-9907-145E7DE1C495}">
  <sheetPr codeName="Sheet1"/>
  <dimension ref="A1:A31"/>
  <sheetViews>
    <sheetView tabSelected="1" workbookViewId="0">
      <selection activeCell="A4" sqref="A4"/>
    </sheetView>
  </sheetViews>
  <sheetFormatPr defaultRowHeight="14.5"/>
  <cols>
    <col min="1" max="1" width="79" customWidth="1"/>
  </cols>
  <sheetData>
    <row r="1" spans="1:1" ht="21">
      <c r="A1" s="341" t="s">
        <v>438</v>
      </c>
    </row>
    <row r="2" spans="1:1">
      <c r="A2" s="241"/>
    </row>
    <row r="3" spans="1:1" ht="29">
      <c r="A3" s="342" t="s">
        <v>439</v>
      </c>
    </row>
    <row r="4" spans="1:1">
      <c r="A4" s="342"/>
    </row>
    <row r="5" spans="1:1">
      <c r="A5" s="342" t="s">
        <v>440</v>
      </c>
    </row>
    <row r="6" spans="1:1">
      <c r="A6" s="342"/>
    </row>
    <row r="7" spans="1:1" ht="87">
      <c r="A7" s="342" t="s">
        <v>442</v>
      </c>
    </row>
    <row r="8" spans="1:1">
      <c r="A8" s="342"/>
    </row>
    <row r="9" spans="1:1" ht="29">
      <c r="A9" s="343" t="s">
        <v>441</v>
      </c>
    </row>
    <row r="10" spans="1:1">
      <c r="A10" s="342"/>
    </row>
    <row r="11" spans="1:1" ht="29">
      <c r="A11" s="343" t="s">
        <v>443</v>
      </c>
    </row>
    <row r="12" spans="1:1">
      <c r="A12" s="342"/>
    </row>
    <row r="13" spans="1:1" ht="58">
      <c r="A13" s="342" t="s">
        <v>449</v>
      </c>
    </row>
    <row r="14" spans="1:1">
      <c r="A14" s="342"/>
    </row>
    <row r="15" spans="1:1" ht="116">
      <c r="A15" s="342" t="s">
        <v>453</v>
      </c>
    </row>
    <row r="16" spans="1:1">
      <c r="A16" s="342"/>
    </row>
    <row r="17" spans="1:1" ht="29">
      <c r="A17" s="345" t="s">
        <v>454</v>
      </c>
    </row>
    <row r="18" spans="1:1">
      <c r="A18" s="342"/>
    </row>
    <row r="19" spans="1:1">
      <c r="A19" s="345" t="s">
        <v>455</v>
      </c>
    </row>
    <row r="20" spans="1:1">
      <c r="A20" s="342"/>
    </row>
    <row r="21" spans="1:1">
      <c r="A21" s="342" t="s">
        <v>452</v>
      </c>
    </row>
    <row r="22" spans="1:1">
      <c r="A22" s="342"/>
    </row>
    <row r="23" spans="1:1" ht="43.5">
      <c r="A23" s="342" t="s">
        <v>450</v>
      </c>
    </row>
    <row r="24" spans="1:1">
      <c r="A24" s="342"/>
    </row>
    <row r="25" spans="1:1">
      <c r="A25" s="342" t="s">
        <v>444</v>
      </c>
    </row>
    <row r="26" spans="1:1">
      <c r="A26" s="241"/>
    </row>
    <row r="27" spans="1:1">
      <c r="A27" s="241" t="s">
        <v>445</v>
      </c>
    </row>
    <row r="28" spans="1:1">
      <c r="A28" s="241" t="s">
        <v>446</v>
      </c>
    </row>
    <row r="29" spans="1:1">
      <c r="A29" s="344" t="s">
        <v>447</v>
      </c>
    </row>
    <row r="30" spans="1:1">
      <c r="A30" s="241" t="s">
        <v>448</v>
      </c>
    </row>
    <row r="31" spans="1:1">
      <c r="A31" s="241"/>
    </row>
  </sheetData>
  <hyperlinks>
    <hyperlink ref="A9" r:id="rId1" location=":~:text=As%20Census%202021%20is%20approaching%2C%20ONS%20is%20finalising,Output%20Areas%2C%20and%20Middle%20Layer%20Super%20Output%20Areas." xr:uid="{9B273386-9ACC-44EB-82E5-D94EFA75C23E}"/>
    <hyperlink ref="A11" r:id="rId2" xr:uid="{048DCC54-0CD9-4DE2-B3E9-2907599A1A8C}"/>
    <hyperlink ref="A29" r:id="rId3" xr:uid="{DEB08C48-66B8-4FAF-8101-0D9FBEBEE79F}"/>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1481-D19F-43BB-AC47-18EEE0904921}">
  <sheetPr codeName="Sheet21"/>
  <dimension ref="B1:DP74"/>
  <sheetViews>
    <sheetView workbookViewId="0">
      <pane xSplit="2" ySplit="2" topLeftCell="CD3" activePane="bottomRight" state="frozen"/>
      <selection pane="topRight" activeCell="B1" sqref="B1"/>
      <selection pane="bottomLeft" activeCell="A3" sqref="A3"/>
      <selection pane="bottomRight" activeCell="DH72" sqref="DH72"/>
    </sheetView>
  </sheetViews>
  <sheetFormatPr defaultRowHeight="14.5"/>
  <cols>
    <col min="2" max="2" width="28.453125" bestFit="1" customWidth="1"/>
    <col min="87" max="87" width="8.90625" style="307"/>
  </cols>
  <sheetData>
    <row r="1" spans="2:120" ht="44" thickBot="1">
      <c r="B1" s="12" t="s">
        <v>127</v>
      </c>
      <c r="C1" s="279" t="s">
        <v>431</v>
      </c>
      <c r="D1" s="13" t="s">
        <v>194</v>
      </c>
      <c r="E1" s="13" t="s">
        <v>79</v>
      </c>
      <c r="F1" s="13" t="s">
        <v>84</v>
      </c>
      <c r="G1" s="13" t="s">
        <v>81</v>
      </c>
      <c r="H1" s="13" t="s">
        <v>82</v>
      </c>
      <c r="I1" s="13" t="s">
        <v>82</v>
      </c>
      <c r="J1" s="13" t="s">
        <v>80</v>
      </c>
      <c r="K1" s="13" t="s">
        <v>80</v>
      </c>
      <c r="L1" s="13" t="s">
        <v>80</v>
      </c>
      <c r="M1" s="13" t="s">
        <v>80</v>
      </c>
      <c r="N1" s="13" t="s">
        <v>80</v>
      </c>
      <c r="O1" s="13" t="s">
        <v>80</v>
      </c>
      <c r="P1" s="13" t="s">
        <v>80</v>
      </c>
      <c r="Q1" s="13" t="s">
        <v>80</v>
      </c>
      <c r="R1" s="13" t="s">
        <v>80</v>
      </c>
      <c r="S1" s="13" t="s">
        <v>80</v>
      </c>
      <c r="T1" s="13" t="s">
        <v>80</v>
      </c>
      <c r="U1" s="13" t="s">
        <v>84</v>
      </c>
      <c r="V1" s="13" t="s">
        <v>84</v>
      </c>
      <c r="W1" s="13" t="s">
        <v>85</v>
      </c>
      <c r="X1" s="13" t="s">
        <v>86</v>
      </c>
      <c r="Y1" s="13" t="s">
        <v>195</v>
      </c>
      <c r="Z1" s="13" t="s">
        <v>195</v>
      </c>
      <c r="AA1" s="13" t="s">
        <v>195</v>
      </c>
      <c r="AB1" s="13" t="s">
        <v>195</v>
      </c>
      <c r="AC1" s="13" t="s">
        <v>195</v>
      </c>
      <c r="AD1" s="13" t="s">
        <v>87</v>
      </c>
      <c r="AE1" s="13" t="s">
        <v>88</v>
      </c>
      <c r="AF1" s="13" t="s">
        <v>88</v>
      </c>
      <c r="AG1" s="13" t="s">
        <v>88</v>
      </c>
      <c r="AH1" s="13" t="s">
        <v>88</v>
      </c>
      <c r="AI1" s="13" t="s">
        <v>88</v>
      </c>
      <c r="AJ1" s="13" t="s">
        <v>437</v>
      </c>
      <c r="AK1" s="13" t="s">
        <v>88</v>
      </c>
      <c r="AL1" s="13" t="s">
        <v>88</v>
      </c>
      <c r="AM1" s="13" t="s">
        <v>88</v>
      </c>
      <c r="AN1" s="13" t="s">
        <v>88</v>
      </c>
      <c r="AO1" s="13" t="s">
        <v>88</v>
      </c>
      <c r="AP1" s="13" t="s">
        <v>88</v>
      </c>
      <c r="AQ1" s="13" t="s">
        <v>88</v>
      </c>
      <c r="AR1" s="13" t="s">
        <v>88</v>
      </c>
      <c r="AS1" s="13" t="s">
        <v>88</v>
      </c>
      <c r="AT1" s="13" t="s">
        <v>88</v>
      </c>
      <c r="AU1" s="13" t="s">
        <v>88</v>
      </c>
      <c r="AV1" s="13" t="s">
        <v>88</v>
      </c>
      <c r="AW1" s="13" t="s">
        <v>88</v>
      </c>
      <c r="AX1" s="13" t="s">
        <v>88</v>
      </c>
      <c r="AY1" s="13" t="s">
        <v>88</v>
      </c>
      <c r="AZ1" s="13" t="s">
        <v>88</v>
      </c>
      <c r="BA1" s="13" t="s">
        <v>88</v>
      </c>
      <c r="BB1" s="13" t="s">
        <v>88</v>
      </c>
      <c r="BC1" s="13" t="s">
        <v>88</v>
      </c>
      <c r="BD1" s="13" t="s">
        <v>88</v>
      </c>
      <c r="BE1" s="13" t="s">
        <v>89</v>
      </c>
      <c r="BF1" s="13" t="s">
        <v>89</v>
      </c>
      <c r="BG1" s="13" t="s">
        <v>89</v>
      </c>
      <c r="BH1" s="13" t="s">
        <v>89</v>
      </c>
      <c r="BI1" s="13" t="s">
        <v>89</v>
      </c>
      <c r="BJ1" s="13" t="s">
        <v>89</v>
      </c>
      <c r="BK1" s="13" t="s">
        <v>89</v>
      </c>
      <c r="BL1" s="13" t="s">
        <v>89</v>
      </c>
      <c r="BM1" s="13" t="s">
        <v>89</v>
      </c>
      <c r="BN1" s="13" t="s">
        <v>89</v>
      </c>
      <c r="BO1" s="13" t="s">
        <v>83</v>
      </c>
      <c r="BP1" s="13" t="s">
        <v>83</v>
      </c>
      <c r="BQ1" s="13" t="s">
        <v>83</v>
      </c>
      <c r="BR1" s="13" t="s">
        <v>83</v>
      </c>
      <c r="BS1" s="13" t="s">
        <v>83</v>
      </c>
      <c r="BT1" s="13" t="s">
        <v>83</v>
      </c>
      <c r="BU1" s="13" t="s">
        <v>83</v>
      </c>
      <c r="BV1" s="13" t="s">
        <v>90</v>
      </c>
      <c r="BW1" s="13" t="s">
        <v>90</v>
      </c>
      <c r="BX1" s="13" t="s">
        <v>90</v>
      </c>
      <c r="BY1" s="13" t="s">
        <v>90</v>
      </c>
      <c r="BZ1" s="13" t="s">
        <v>90</v>
      </c>
      <c r="CA1" s="13" t="s">
        <v>90</v>
      </c>
      <c r="CB1" s="13" t="s">
        <v>90</v>
      </c>
      <c r="CC1" s="13" t="s">
        <v>90</v>
      </c>
      <c r="CD1" s="13" t="s">
        <v>90</v>
      </c>
      <c r="CE1" s="13" t="s">
        <v>90</v>
      </c>
      <c r="CF1" s="13" t="s">
        <v>83</v>
      </c>
      <c r="CG1" s="13" t="s">
        <v>91</v>
      </c>
      <c r="CH1" s="13" t="s">
        <v>92</v>
      </c>
      <c r="CI1" s="300" t="s">
        <v>93</v>
      </c>
      <c r="CJ1" s="13" t="s">
        <v>94</v>
      </c>
      <c r="CK1" s="13" t="s">
        <v>94</v>
      </c>
      <c r="CL1" s="13"/>
      <c r="CM1" s="13" t="s">
        <v>95</v>
      </c>
      <c r="CN1" s="13" t="s">
        <v>95</v>
      </c>
      <c r="CO1" s="13" t="s">
        <v>95</v>
      </c>
      <c r="CP1" s="13" t="s">
        <v>95</v>
      </c>
      <c r="CQ1" s="13" t="s">
        <v>95</v>
      </c>
      <c r="CR1" s="13" t="s">
        <v>96</v>
      </c>
      <c r="CS1" s="13" t="s">
        <v>97</v>
      </c>
      <c r="CT1" s="13" t="s">
        <v>98</v>
      </c>
      <c r="CU1" s="13"/>
      <c r="CV1" s="13" t="s">
        <v>99</v>
      </c>
      <c r="CW1" s="13" t="s">
        <v>100</v>
      </c>
      <c r="CX1" s="13" t="s">
        <v>101</v>
      </c>
      <c r="CY1" s="13" t="s">
        <v>101</v>
      </c>
      <c r="CZ1" s="13" t="s">
        <v>101</v>
      </c>
      <c r="DA1" s="13" t="s">
        <v>101</v>
      </c>
      <c r="DB1" s="13" t="s">
        <v>101</v>
      </c>
      <c r="DC1" s="13" t="s">
        <v>101</v>
      </c>
      <c r="DD1" s="13" t="s">
        <v>101</v>
      </c>
      <c r="DE1" s="13" t="s">
        <v>101</v>
      </c>
      <c r="DF1" s="13" t="s">
        <v>101</v>
      </c>
      <c r="DG1" s="13" t="s">
        <v>101</v>
      </c>
      <c r="DH1" s="13" t="s">
        <v>94</v>
      </c>
      <c r="DI1" s="13" t="s">
        <v>100</v>
      </c>
      <c r="DJ1" s="13" t="s">
        <v>102</v>
      </c>
      <c r="DK1" s="13" t="s">
        <v>102</v>
      </c>
      <c r="DL1" s="13" t="s">
        <v>102</v>
      </c>
      <c r="DM1" s="13" t="s">
        <v>102</v>
      </c>
      <c r="DN1" s="13" t="s">
        <v>102</v>
      </c>
      <c r="DO1" s="13" t="s">
        <v>102</v>
      </c>
      <c r="DP1" s="14" t="s">
        <v>100</v>
      </c>
    </row>
    <row r="2" spans="2:120" ht="145.5" thickBot="1">
      <c r="B2" s="9" t="s">
        <v>128</v>
      </c>
      <c r="C2" s="279" t="s">
        <v>431</v>
      </c>
      <c r="D2" s="10" t="s">
        <v>103</v>
      </c>
      <c r="E2" s="10" t="s">
        <v>105</v>
      </c>
      <c r="F2" s="10" t="s">
        <v>0</v>
      </c>
      <c r="G2" s="10" t="s">
        <v>106</v>
      </c>
      <c r="H2" s="10" t="s">
        <v>1</v>
      </c>
      <c r="I2" s="10" t="s">
        <v>2</v>
      </c>
      <c r="J2" s="20" t="s">
        <v>107</v>
      </c>
      <c r="K2" s="20" t="s">
        <v>3</v>
      </c>
      <c r="L2" s="20" t="s">
        <v>4</v>
      </c>
      <c r="M2" s="20" t="s">
        <v>5</v>
      </c>
      <c r="N2" s="20" t="s">
        <v>6</v>
      </c>
      <c r="O2" s="20" t="s">
        <v>7</v>
      </c>
      <c r="P2" s="20" t="s">
        <v>8</v>
      </c>
      <c r="Q2" s="20" t="s">
        <v>9</v>
      </c>
      <c r="R2" s="20" t="s">
        <v>10</v>
      </c>
      <c r="S2" s="20" t="s">
        <v>11</v>
      </c>
      <c r="T2" s="20" t="s">
        <v>12</v>
      </c>
      <c r="U2" s="10" t="s">
        <v>13</v>
      </c>
      <c r="V2" s="10" t="s">
        <v>14</v>
      </c>
      <c r="W2" s="25" t="s">
        <v>385</v>
      </c>
      <c r="X2" s="10" t="s">
        <v>15</v>
      </c>
      <c r="Y2" s="10" t="s">
        <v>16</v>
      </c>
      <c r="Z2" s="10" t="s">
        <v>387</v>
      </c>
      <c r="AA2" s="10" t="s">
        <v>388</v>
      </c>
      <c r="AB2" s="164" t="s">
        <v>427</v>
      </c>
      <c r="AC2" s="10" t="s">
        <v>17</v>
      </c>
      <c r="AD2" s="10" t="s">
        <v>108</v>
      </c>
      <c r="AE2" s="10" t="s">
        <v>109</v>
      </c>
      <c r="AF2" s="10" t="s">
        <v>110</v>
      </c>
      <c r="AG2" s="10" t="s">
        <v>18</v>
      </c>
      <c r="AH2" s="10" t="s">
        <v>19</v>
      </c>
      <c r="AI2" s="10" t="s">
        <v>20</v>
      </c>
      <c r="AJ2" s="10" t="s">
        <v>21</v>
      </c>
      <c r="AK2" s="10" t="s">
        <v>436</v>
      </c>
      <c r="AL2" s="10" t="s">
        <v>111</v>
      </c>
      <c r="AM2" s="10" t="s">
        <v>112</v>
      </c>
      <c r="AN2" s="10" t="s">
        <v>22</v>
      </c>
      <c r="AO2" s="10" t="s">
        <v>23</v>
      </c>
      <c r="AP2" s="10" t="s">
        <v>24</v>
      </c>
      <c r="AQ2" s="10" t="s">
        <v>25</v>
      </c>
      <c r="AR2" s="10" t="s">
        <v>113</v>
      </c>
      <c r="AS2" s="10" t="s">
        <v>26</v>
      </c>
      <c r="AT2" s="10" t="s">
        <v>27</v>
      </c>
      <c r="AU2" s="10" t="s">
        <v>28</v>
      </c>
      <c r="AV2" s="10" t="s">
        <v>29</v>
      </c>
      <c r="AW2" s="10" t="s">
        <v>114</v>
      </c>
      <c r="AX2" s="10" t="s">
        <v>115</v>
      </c>
      <c r="AY2" s="10" t="s">
        <v>30</v>
      </c>
      <c r="AZ2" s="10" t="s">
        <v>31</v>
      </c>
      <c r="BA2" s="10" t="s">
        <v>32</v>
      </c>
      <c r="BB2" s="10" t="s">
        <v>116</v>
      </c>
      <c r="BC2" s="10" t="s">
        <v>33</v>
      </c>
      <c r="BD2" s="10" t="s">
        <v>34</v>
      </c>
      <c r="BE2" s="10" t="s">
        <v>117</v>
      </c>
      <c r="BF2" s="10" t="s">
        <v>35</v>
      </c>
      <c r="BG2" s="10" t="s">
        <v>36</v>
      </c>
      <c r="BH2" s="10" t="s">
        <v>37</v>
      </c>
      <c r="BI2" s="10" t="s">
        <v>38</v>
      </c>
      <c r="BJ2" s="10" t="s">
        <v>39</v>
      </c>
      <c r="BK2" s="10" t="s">
        <v>40</v>
      </c>
      <c r="BL2" s="10" t="s">
        <v>41</v>
      </c>
      <c r="BM2" s="10" t="s">
        <v>42</v>
      </c>
      <c r="BN2" s="10" t="s">
        <v>43</v>
      </c>
      <c r="BO2" s="10" t="s">
        <v>118</v>
      </c>
      <c r="BP2" s="10" t="s">
        <v>392</v>
      </c>
      <c r="BQ2" s="10" t="s">
        <v>393</v>
      </c>
      <c r="BR2" s="10" t="s">
        <v>394</v>
      </c>
      <c r="BS2" s="10" t="s">
        <v>395</v>
      </c>
      <c r="BT2" s="10" t="s">
        <v>396</v>
      </c>
      <c r="BU2" s="10" t="s">
        <v>397</v>
      </c>
      <c r="BV2" s="23" t="s">
        <v>399</v>
      </c>
      <c r="BW2" s="10" t="s">
        <v>44</v>
      </c>
      <c r="BX2" s="10" t="s">
        <v>45</v>
      </c>
      <c r="BY2" s="10" t="s">
        <v>46</v>
      </c>
      <c r="BZ2" s="10" t="s">
        <v>47</v>
      </c>
      <c r="CA2" s="10" t="s">
        <v>48</v>
      </c>
      <c r="CB2" s="10" t="s">
        <v>49</v>
      </c>
      <c r="CC2" s="10" t="s">
        <v>50</v>
      </c>
      <c r="CD2" s="10" t="s">
        <v>51</v>
      </c>
      <c r="CE2" s="10" t="s">
        <v>52</v>
      </c>
      <c r="CF2" s="26" t="s">
        <v>400</v>
      </c>
      <c r="CG2" s="10" t="s">
        <v>53</v>
      </c>
      <c r="CH2" s="10" t="s">
        <v>54</v>
      </c>
      <c r="CI2" s="301" t="s">
        <v>55</v>
      </c>
      <c r="CJ2" s="10" t="s">
        <v>119</v>
      </c>
      <c r="CK2" s="10" t="s">
        <v>120</v>
      </c>
      <c r="CL2" s="10" t="s">
        <v>121</v>
      </c>
      <c r="CM2" s="10" t="s">
        <v>56</v>
      </c>
      <c r="CN2" s="10" t="s">
        <v>57</v>
      </c>
      <c r="CO2" s="10" t="s">
        <v>58</v>
      </c>
      <c r="CP2" s="10" t="s">
        <v>59</v>
      </c>
      <c r="CQ2" s="10" t="s">
        <v>60</v>
      </c>
      <c r="CR2" s="10" t="s">
        <v>61</v>
      </c>
      <c r="CS2" s="10" t="s">
        <v>62</v>
      </c>
      <c r="CT2" s="10" t="s">
        <v>63</v>
      </c>
      <c r="CU2" s="10" t="s">
        <v>122</v>
      </c>
      <c r="CV2" s="10" t="s">
        <v>64</v>
      </c>
      <c r="CW2" s="10" t="s">
        <v>123</v>
      </c>
      <c r="CX2" s="10" t="s">
        <v>124</v>
      </c>
      <c r="CY2" s="10" t="s">
        <v>65</v>
      </c>
      <c r="CZ2" s="10" t="s">
        <v>66</v>
      </c>
      <c r="DA2" s="10" t="s">
        <v>67</v>
      </c>
      <c r="DB2" s="10" t="s">
        <v>68</v>
      </c>
      <c r="DC2" s="10" t="s">
        <v>69</v>
      </c>
      <c r="DD2" s="10" t="s">
        <v>70</v>
      </c>
      <c r="DE2" s="10" t="s">
        <v>71</v>
      </c>
      <c r="DF2" s="10" t="s">
        <v>72</v>
      </c>
      <c r="DG2" s="24" t="s">
        <v>405</v>
      </c>
      <c r="DH2" s="27" t="s">
        <v>401</v>
      </c>
      <c r="DI2" s="10" t="s">
        <v>125</v>
      </c>
      <c r="DJ2" s="10" t="s">
        <v>126</v>
      </c>
      <c r="DK2" s="10" t="s">
        <v>73</v>
      </c>
      <c r="DL2" s="10" t="s">
        <v>74</v>
      </c>
      <c r="DM2" s="10" t="s">
        <v>75</v>
      </c>
      <c r="DN2" s="10" t="s">
        <v>76</v>
      </c>
      <c r="DO2" s="10" t="s">
        <v>77</v>
      </c>
      <c r="DP2" s="11" t="s">
        <v>78</v>
      </c>
    </row>
    <row r="3" spans="2:120">
      <c r="B3" s="15" t="s">
        <v>129</v>
      </c>
      <c r="C3" s="8">
        <f>D3/100</f>
        <v>3.7972000000000001</v>
      </c>
      <c r="D3" s="8">
        <v>379.72</v>
      </c>
      <c r="E3" s="16">
        <f>U3/CH3</f>
        <v>2.6576506955177743</v>
      </c>
      <c r="F3" s="17">
        <v>24487</v>
      </c>
      <c r="G3" s="8">
        <v>24488</v>
      </c>
      <c r="H3" s="8">
        <v>12183</v>
      </c>
      <c r="I3" s="8">
        <v>12305</v>
      </c>
      <c r="J3" s="8">
        <v>24491</v>
      </c>
      <c r="K3" s="8">
        <v>1719</v>
      </c>
      <c r="L3" s="8">
        <v>4015</v>
      </c>
      <c r="M3" s="8">
        <v>2925</v>
      </c>
      <c r="N3" s="8">
        <v>3568</v>
      </c>
      <c r="O3" s="8">
        <v>3460</v>
      </c>
      <c r="P3" s="8">
        <v>3151</v>
      </c>
      <c r="Q3" s="8">
        <v>2541</v>
      </c>
      <c r="R3" s="8">
        <v>1597</v>
      </c>
      <c r="S3" s="8">
        <v>1050</v>
      </c>
      <c r="T3" s="8">
        <v>465</v>
      </c>
      <c r="U3" s="8">
        <v>24073</v>
      </c>
      <c r="V3" s="8">
        <v>414</v>
      </c>
      <c r="W3" s="8">
        <v>5906</v>
      </c>
      <c r="X3" s="8">
        <v>6267</v>
      </c>
      <c r="Y3" s="8">
        <v>293</v>
      </c>
      <c r="Z3" s="8">
        <v>958</v>
      </c>
      <c r="AA3" s="8">
        <v>1083</v>
      </c>
      <c r="AB3" s="8">
        <v>1745</v>
      </c>
      <c r="AC3" s="8">
        <v>2189</v>
      </c>
      <c r="AD3" s="8">
        <f>SUM(Y3:AC3)</f>
        <v>6268</v>
      </c>
      <c r="AE3" s="8">
        <v>24489</v>
      </c>
      <c r="AF3" s="8">
        <v>12276</v>
      </c>
      <c r="AG3" s="8">
        <v>10300</v>
      </c>
      <c r="AH3" s="8">
        <v>28</v>
      </c>
      <c r="AI3" s="8">
        <v>667</v>
      </c>
      <c r="AJ3" s="8">
        <f>AK3+AL3</f>
        <v>1281</v>
      </c>
      <c r="AK3" s="8">
        <v>1262</v>
      </c>
      <c r="AL3" s="8">
        <v>19</v>
      </c>
      <c r="AM3" s="8">
        <v>1269</v>
      </c>
      <c r="AN3" s="8">
        <v>525</v>
      </c>
      <c r="AO3" s="8">
        <v>62</v>
      </c>
      <c r="AP3" s="8">
        <v>403</v>
      </c>
      <c r="AQ3" s="8">
        <v>279</v>
      </c>
      <c r="AR3" s="8">
        <v>8621</v>
      </c>
      <c r="AS3" s="8">
        <v>1731</v>
      </c>
      <c r="AT3" s="8">
        <v>5203</v>
      </c>
      <c r="AU3" s="8">
        <v>871</v>
      </c>
      <c r="AV3" s="8">
        <v>150</v>
      </c>
      <c r="AW3" s="8">
        <v>666</v>
      </c>
      <c r="AX3" s="8">
        <v>1313</v>
      </c>
      <c r="AY3" s="8">
        <v>534</v>
      </c>
      <c r="AZ3" s="8">
        <v>619</v>
      </c>
      <c r="BA3" s="8">
        <v>160</v>
      </c>
      <c r="BB3" s="8">
        <v>1010</v>
      </c>
      <c r="BC3" s="8">
        <v>285</v>
      </c>
      <c r="BD3" s="8">
        <v>725</v>
      </c>
      <c r="BE3" s="8">
        <v>24488</v>
      </c>
      <c r="BF3" s="8">
        <v>5213</v>
      </c>
      <c r="BG3" s="8">
        <v>8519</v>
      </c>
      <c r="BH3" s="8">
        <v>58</v>
      </c>
      <c r="BI3" s="8">
        <v>690</v>
      </c>
      <c r="BJ3" s="8">
        <v>7</v>
      </c>
      <c r="BK3" s="8">
        <v>7708</v>
      </c>
      <c r="BL3" s="8">
        <v>798</v>
      </c>
      <c r="BM3" s="8">
        <v>109</v>
      </c>
      <c r="BN3" s="8">
        <v>1386</v>
      </c>
      <c r="BO3" s="8">
        <v>18756</v>
      </c>
      <c r="BP3" s="8">
        <v>10777</v>
      </c>
      <c r="BQ3" s="8">
        <v>5607</v>
      </c>
      <c r="BR3" s="8">
        <v>2369</v>
      </c>
      <c r="BS3" s="8">
        <v>1392</v>
      </c>
      <c r="BT3" s="8">
        <v>974</v>
      </c>
      <c r="BU3" s="8">
        <v>435</v>
      </c>
      <c r="BV3" s="8">
        <v>9683</v>
      </c>
      <c r="BW3" s="8">
        <v>786</v>
      </c>
      <c r="BX3" s="8">
        <v>1651</v>
      </c>
      <c r="BY3" s="8">
        <v>1037</v>
      </c>
      <c r="BZ3" s="8">
        <v>945</v>
      </c>
      <c r="CA3" s="8">
        <v>925</v>
      </c>
      <c r="CB3" s="8">
        <v>1083</v>
      </c>
      <c r="CC3" s="8">
        <v>946</v>
      </c>
      <c r="CD3" s="8">
        <v>981</v>
      </c>
      <c r="CE3" s="8">
        <v>1329</v>
      </c>
      <c r="CF3" s="8">
        <v>1741</v>
      </c>
      <c r="CG3" s="8">
        <v>4854</v>
      </c>
      <c r="CH3" s="8">
        <v>9058</v>
      </c>
      <c r="CI3" s="302">
        <v>724</v>
      </c>
      <c r="CJ3" s="22">
        <v>9058</v>
      </c>
      <c r="CK3" s="8">
        <v>3348</v>
      </c>
      <c r="CL3" s="8">
        <v>9057</v>
      </c>
      <c r="CM3" s="8">
        <v>4796</v>
      </c>
      <c r="CN3" s="8">
        <v>1333</v>
      </c>
      <c r="CO3" s="8">
        <v>654</v>
      </c>
      <c r="CP3" s="8">
        <v>2231</v>
      </c>
      <c r="CQ3" s="8">
        <v>43</v>
      </c>
      <c r="CR3" s="8">
        <v>5698</v>
      </c>
      <c r="CS3" s="8">
        <v>924</v>
      </c>
      <c r="CT3" s="8">
        <v>241</v>
      </c>
      <c r="CU3" s="8">
        <v>9058</v>
      </c>
      <c r="CV3" s="8">
        <v>2825</v>
      </c>
      <c r="CW3" s="18" t="s">
        <v>193</v>
      </c>
      <c r="CX3" s="8">
        <v>9059</v>
      </c>
      <c r="CY3" s="8">
        <v>981</v>
      </c>
      <c r="CZ3" s="8">
        <v>1871</v>
      </c>
      <c r="DA3" s="8">
        <v>380</v>
      </c>
      <c r="DB3" s="8">
        <v>937</v>
      </c>
      <c r="DC3" s="8">
        <v>1821</v>
      </c>
      <c r="DD3" s="8">
        <v>1174</v>
      </c>
      <c r="DE3" s="8">
        <v>938</v>
      </c>
      <c r="DF3" s="8">
        <v>461</v>
      </c>
      <c r="DG3" s="8">
        <v>496</v>
      </c>
      <c r="DH3" s="8">
        <v>3348</v>
      </c>
      <c r="DI3" s="18" t="s">
        <v>193</v>
      </c>
      <c r="DJ3" s="8">
        <v>9058</v>
      </c>
      <c r="DK3" s="8">
        <v>561</v>
      </c>
      <c r="DL3" s="8">
        <v>3552</v>
      </c>
      <c r="DM3" s="8">
        <v>2930</v>
      </c>
      <c r="DN3" s="8">
        <v>1237</v>
      </c>
      <c r="DO3" s="8">
        <v>778</v>
      </c>
      <c r="DP3" s="19" t="s">
        <v>193</v>
      </c>
    </row>
    <row r="4" spans="2:120">
      <c r="B4" s="5" t="s">
        <v>130</v>
      </c>
      <c r="C4" s="8">
        <f t="shared" ref="C4:C67" si="0">D4/100</f>
        <v>2.5540000000000003</v>
      </c>
      <c r="D4" s="1">
        <v>255.4</v>
      </c>
      <c r="E4" s="2">
        <f t="shared" ref="E4:E67" si="1">U4/CH4</f>
        <v>2.5084784083201446</v>
      </c>
      <c r="F4" s="3">
        <v>11122</v>
      </c>
      <c r="G4" s="1">
        <v>11122</v>
      </c>
      <c r="H4" s="1">
        <v>5332</v>
      </c>
      <c r="I4" s="1">
        <v>5790</v>
      </c>
      <c r="J4" s="1">
        <v>11124</v>
      </c>
      <c r="K4" s="1">
        <v>723</v>
      </c>
      <c r="L4" s="1">
        <v>1822</v>
      </c>
      <c r="M4" s="1">
        <v>1193</v>
      </c>
      <c r="N4" s="1">
        <v>1482</v>
      </c>
      <c r="O4" s="1">
        <v>1442</v>
      </c>
      <c r="P4" s="1">
        <v>1449</v>
      </c>
      <c r="Q4" s="1">
        <v>1319</v>
      </c>
      <c r="R4" s="1">
        <v>894</v>
      </c>
      <c r="S4" s="1">
        <v>544</v>
      </c>
      <c r="T4" s="1">
        <v>256</v>
      </c>
      <c r="U4" s="1">
        <v>11095</v>
      </c>
      <c r="V4" s="1">
        <v>27</v>
      </c>
      <c r="W4" s="1">
        <v>2985</v>
      </c>
      <c r="X4" s="1">
        <v>1829</v>
      </c>
      <c r="Y4" s="1">
        <v>70</v>
      </c>
      <c r="Z4" s="1">
        <v>138</v>
      </c>
      <c r="AA4" s="1">
        <v>273</v>
      </c>
      <c r="AB4" s="1">
        <v>709</v>
      </c>
      <c r="AC4" s="1">
        <v>637</v>
      </c>
      <c r="AD4" s="1">
        <f t="shared" ref="AD4:AD67" si="2">SUM(Y4:AC4)</f>
        <v>1827</v>
      </c>
      <c r="AE4" s="1">
        <v>11120</v>
      </c>
      <c r="AF4" s="1">
        <v>8381</v>
      </c>
      <c r="AG4" s="1">
        <v>7778</v>
      </c>
      <c r="AH4" s="1">
        <v>7</v>
      </c>
      <c r="AI4" s="1">
        <v>167</v>
      </c>
      <c r="AJ4" s="8">
        <f t="shared" ref="AJ4:AJ67" si="3">AK4+AL4</f>
        <v>429</v>
      </c>
      <c r="AK4" s="1">
        <v>417</v>
      </c>
      <c r="AL4" s="1">
        <v>12</v>
      </c>
      <c r="AM4" s="1">
        <v>612</v>
      </c>
      <c r="AN4" s="1">
        <v>316</v>
      </c>
      <c r="AO4" s="1">
        <v>48</v>
      </c>
      <c r="AP4" s="1">
        <v>106</v>
      </c>
      <c r="AQ4" s="1">
        <v>142</v>
      </c>
      <c r="AR4" s="1">
        <v>951</v>
      </c>
      <c r="AS4" s="1">
        <v>195</v>
      </c>
      <c r="AT4" s="1">
        <v>169</v>
      </c>
      <c r="AU4" s="1">
        <v>39</v>
      </c>
      <c r="AV4" s="1">
        <v>181</v>
      </c>
      <c r="AW4" s="1">
        <v>367</v>
      </c>
      <c r="AX4" s="1">
        <v>841</v>
      </c>
      <c r="AY4" s="1">
        <v>466</v>
      </c>
      <c r="AZ4" s="1">
        <v>265</v>
      </c>
      <c r="BA4" s="1">
        <v>110</v>
      </c>
      <c r="BB4" s="1">
        <v>335</v>
      </c>
      <c r="BC4" s="1">
        <v>124</v>
      </c>
      <c r="BD4" s="1">
        <v>211</v>
      </c>
      <c r="BE4" s="1">
        <v>11122</v>
      </c>
      <c r="BF4" s="1">
        <v>4449</v>
      </c>
      <c r="BG4" s="1">
        <v>5307</v>
      </c>
      <c r="BH4" s="1">
        <v>61</v>
      </c>
      <c r="BI4" s="1">
        <v>72</v>
      </c>
      <c r="BJ4" s="1">
        <v>7</v>
      </c>
      <c r="BK4" s="1">
        <v>554</v>
      </c>
      <c r="BL4" s="1">
        <v>31</v>
      </c>
      <c r="BM4" s="1">
        <v>51</v>
      </c>
      <c r="BN4" s="1">
        <v>590</v>
      </c>
      <c r="BO4" s="1">
        <v>8580</v>
      </c>
      <c r="BP4" s="1">
        <v>5106</v>
      </c>
      <c r="BQ4" s="1">
        <v>2853</v>
      </c>
      <c r="BR4" s="1">
        <v>1130</v>
      </c>
      <c r="BS4" s="1">
        <v>566</v>
      </c>
      <c r="BT4" s="1">
        <v>378</v>
      </c>
      <c r="BU4" s="1">
        <v>179</v>
      </c>
      <c r="BV4" s="1">
        <v>4674</v>
      </c>
      <c r="BW4" s="1">
        <v>383</v>
      </c>
      <c r="BX4" s="1">
        <v>882</v>
      </c>
      <c r="BY4" s="1">
        <v>490</v>
      </c>
      <c r="BZ4" s="1">
        <v>448</v>
      </c>
      <c r="CA4" s="1">
        <v>511</v>
      </c>
      <c r="CB4" s="1">
        <v>654</v>
      </c>
      <c r="CC4" s="1">
        <v>391</v>
      </c>
      <c r="CD4" s="1">
        <v>309</v>
      </c>
      <c r="CE4" s="1">
        <v>606</v>
      </c>
      <c r="CF4" s="1">
        <v>686</v>
      </c>
      <c r="CG4" s="1">
        <v>2066</v>
      </c>
      <c r="CH4" s="1">
        <v>4423</v>
      </c>
      <c r="CI4" s="242">
        <v>204</v>
      </c>
      <c r="CJ4" s="22">
        <v>4423</v>
      </c>
      <c r="CK4" s="1">
        <v>1710</v>
      </c>
      <c r="CL4" s="1">
        <v>4423</v>
      </c>
      <c r="CM4" s="1">
        <v>2544</v>
      </c>
      <c r="CN4" s="1">
        <v>940</v>
      </c>
      <c r="CO4" s="1">
        <v>216</v>
      </c>
      <c r="CP4" s="1">
        <v>707</v>
      </c>
      <c r="CQ4" s="1">
        <v>16</v>
      </c>
      <c r="CR4" s="1">
        <v>2674</v>
      </c>
      <c r="CS4" s="1">
        <v>323</v>
      </c>
      <c r="CT4" s="1">
        <v>102</v>
      </c>
      <c r="CU4" s="1">
        <v>4423</v>
      </c>
      <c r="CV4" s="1">
        <v>1335</v>
      </c>
      <c r="CW4" s="4" t="s">
        <v>193</v>
      </c>
      <c r="CX4" s="1">
        <v>4420</v>
      </c>
      <c r="CY4" s="1">
        <v>533</v>
      </c>
      <c r="CZ4" s="1">
        <v>744</v>
      </c>
      <c r="DA4" s="1">
        <v>289</v>
      </c>
      <c r="DB4" s="1">
        <v>529</v>
      </c>
      <c r="DC4" s="1">
        <v>802</v>
      </c>
      <c r="DD4" s="1">
        <v>649</v>
      </c>
      <c r="DE4" s="1">
        <v>522</v>
      </c>
      <c r="DF4" s="1">
        <v>166</v>
      </c>
      <c r="DG4" s="1">
        <v>186</v>
      </c>
      <c r="DH4" s="1">
        <v>1710</v>
      </c>
      <c r="DI4" s="4" t="s">
        <v>193</v>
      </c>
      <c r="DJ4" s="1">
        <v>4422</v>
      </c>
      <c r="DK4" s="1">
        <v>265</v>
      </c>
      <c r="DL4" s="1">
        <v>2533</v>
      </c>
      <c r="DM4" s="1">
        <v>1099</v>
      </c>
      <c r="DN4" s="1">
        <v>334</v>
      </c>
      <c r="DO4" s="1">
        <v>191</v>
      </c>
      <c r="DP4" s="6" t="s">
        <v>193</v>
      </c>
    </row>
    <row r="5" spans="2:120">
      <c r="B5" s="5" t="s">
        <v>131</v>
      </c>
      <c r="C5" s="8">
        <f t="shared" si="0"/>
        <v>3.0436999999999999</v>
      </c>
      <c r="D5" s="1">
        <v>304.37</v>
      </c>
      <c r="E5" s="2">
        <f t="shared" si="1"/>
        <v>3.9318213832934217</v>
      </c>
      <c r="F5" s="3">
        <v>28018</v>
      </c>
      <c r="G5" s="1">
        <v>28018</v>
      </c>
      <c r="H5" s="1">
        <v>13903</v>
      </c>
      <c r="I5" s="1">
        <v>14115</v>
      </c>
      <c r="J5" s="1">
        <v>28016</v>
      </c>
      <c r="K5" s="1">
        <v>2321</v>
      </c>
      <c r="L5" s="1">
        <v>5874</v>
      </c>
      <c r="M5" s="1">
        <v>4778</v>
      </c>
      <c r="N5" s="1">
        <v>4091</v>
      </c>
      <c r="O5" s="1">
        <v>3997</v>
      </c>
      <c r="P5" s="1">
        <v>3169</v>
      </c>
      <c r="Q5" s="1">
        <v>1755</v>
      </c>
      <c r="R5" s="1">
        <v>1104</v>
      </c>
      <c r="S5" s="1">
        <v>559</v>
      </c>
      <c r="T5" s="1">
        <v>368</v>
      </c>
      <c r="U5" s="1">
        <v>27912</v>
      </c>
      <c r="V5" s="1">
        <v>106</v>
      </c>
      <c r="W5" s="1">
        <v>4522</v>
      </c>
      <c r="X5" s="1">
        <v>11397</v>
      </c>
      <c r="Y5" s="1">
        <v>165</v>
      </c>
      <c r="Z5" s="1">
        <v>1906</v>
      </c>
      <c r="AA5" s="1">
        <v>2677</v>
      </c>
      <c r="AB5" s="1">
        <v>2658</v>
      </c>
      <c r="AC5" s="1">
        <v>3990</v>
      </c>
      <c r="AD5" s="1">
        <f t="shared" si="2"/>
        <v>11396</v>
      </c>
      <c r="AE5" s="1">
        <v>28018</v>
      </c>
      <c r="AF5" s="1">
        <v>1798</v>
      </c>
      <c r="AG5" s="1">
        <v>1180</v>
      </c>
      <c r="AH5" s="1">
        <v>81</v>
      </c>
      <c r="AI5" s="1">
        <v>78</v>
      </c>
      <c r="AJ5" s="8">
        <f t="shared" si="3"/>
        <v>459</v>
      </c>
      <c r="AK5" s="1">
        <v>357</v>
      </c>
      <c r="AL5" s="1">
        <v>102</v>
      </c>
      <c r="AM5" s="1">
        <v>591</v>
      </c>
      <c r="AN5" s="1">
        <v>156</v>
      </c>
      <c r="AO5" s="1">
        <v>50</v>
      </c>
      <c r="AP5" s="1">
        <v>234</v>
      </c>
      <c r="AQ5" s="1">
        <v>151</v>
      </c>
      <c r="AR5" s="1">
        <v>21065</v>
      </c>
      <c r="AS5" s="1">
        <v>345</v>
      </c>
      <c r="AT5" s="1">
        <v>16836</v>
      </c>
      <c r="AU5" s="1">
        <v>1974</v>
      </c>
      <c r="AV5" s="1">
        <v>50</v>
      </c>
      <c r="AW5" s="1">
        <v>1860</v>
      </c>
      <c r="AX5" s="1">
        <v>2871</v>
      </c>
      <c r="AY5" s="1">
        <v>2246</v>
      </c>
      <c r="AZ5" s="1">
        <v>435</v>
      </c>
      <c r="BA5" s="1">
        <v>190</v>
      </c>
      <c r="BB5" s="1">
        <v>1693</v>
      </c>
      <c r="BC5" s="1">
        <v>354</v>
      </c>
      <c r="BD5" s="1">
        <v>1339</v>
      </c>
      <c r="BE5" s="1">
        <v>28018</v>
      </c>
      <c r="BF5" s="1">
        <v>799</v>
      </c>
      <c r="BG5" s="1">
        <v>2028</v>
      </c>
      <c r="BH5" s="1">
        <v>33</v>
      </c>
      <c r="BI5" s="1">
        <v>42</v>
      </c>
      <c r="BJ5" s="1">
        <v>8</v>
      </c>
      <c r="BK5" s="1">
        <v>23448</v>
      </c>
      <c r="BL5" s="1">
        <v>89</v>
      </c>
      <c r="BM5" s="1">
        <v>37</v>
      </c>
      <c r="BN5" s="1">
        <v>1534</v>
      </c>
      <c r="BO5" s="1">
        <v>19828</v>
      </c>
      <c r="BP5" s="1">
        <v>8977</v>
      </c>
      <c r="BQ5" s="1">
        <v>3239</v>
      </c>
      <c r="BR5" s="1">
        <v>2307</v>
      </c>
      <c r="BS5" s="1">
        <v>1435</v>
      </c>
      <c r="BT5" s="1">
        <v>1244</v>
      </c>
      <c r="BU5" s="1">
        <v>752</v>
      </c>
      <c r="BV5" s="1">
        <v>7506</v>
      </c>
      <c r="BW5" s="1">
        <v>414</v>
      </c>
      <c r="BX5" s="1">
        <v>988</v>
      </c>
      <c r="BY5" s="1">
        <v>529</v>
      </c>
      <c r="BZ5" s="1">
        <v>594</v>
      </c>
      <c r="CA5" s="1">
        <v>541</v>
      </c>
      <c r="CB5" s="1">
        <v>786</v>
      </c>
      <c r="CC5" s="1">
        <v>951</v>
      </c>
      <c r="CD5" s="1">
        <v>1179</v>
      </c>
      <c r="CE5" s="1">
        <v>1524</v>
      </c>
      <c r="CF5" s="1">
        <v>3277</v>
      </c>
      <c r="CG5" s="1">
        <v>7378</v>
      </c>
      <c r="CH5" s="1">
        <v>7099</v>
      </c>
      <c r="CI5" s="242">
        <v>1110</v>
      </c>
      <c r="CJ5" s="22">
        <v>7099</v>
      </c>
      <c r="CK5" s="1">
        <v>2773</v>
      </c>
      <c r="CL5" s="1">
        <v>7100</v>
      </c>
      <c r="CM5" s="1">
        <v>3530</v>
      </c>
      <c r="CN5" s="1">
        <v>704</v>
      </c>
      <c r="CO5" s="1">
        <v>1183</v>
      </c>
      <c r="CP5" s="1">
        <v>1656</v>
      </c>
      <c r="CQ5" s="1">
        <v>27</v>
      </c>
      <c r="CR5" s="1">
        <v>5435</v>
      </c>
      <c r="CS5" s="1">
        <v>1889</v>
      </c>
      <c r="CT5" s="1">
        <v>136</v>
      </c>
      <c r="CU5" s="1">
        <v>7099</v>
      </c>
      <c r="CV5" s="1">
        <v>2461</v>
      </c>
      <c r="CW5" s="4" t="s">
        <v>193</v>
      </c>
      <c r="CX5" s="1">
        <v>7101</v>
      </c>
      <c r="CY5" s="1">
        <v>397</v>
      </c>
      <c r="CZ5" s="1">
        <v>865</v>
      </c>
      <c r="DA5" s="1">
        <v>121</v>
      </c>
      <c r="DB5" s="1">
        <v>795</v>
      </c>
      <c r="DC5" s="1">
        <v>2095</v>
      </c>
      <c r="DD5" s="1">
        <v>941</v>
      </c>
      <c r="DE5" s="1">
        <v>336</v>
      </c>
      <c r="DF5" s="1">
        <v>1039</v>
      </c>
      <c r="DG5" s="1">
        <v>512</v>
      </c>
      <c r="DH5" s="1">
        <v>2773</v>
      </c>
      <c r="DI5" s="4" t="s">
        <v>193</v>
      </c>
      <c r="DJ5" s="1">
        <v>7099</v>
      </c>
      <c r="DK5" s="1">
        <v>658</v>
      </c>
      <c r="DL5" s="1">
        <v>2160</v>
      </c>
      <c r="DM5" s="1">
        <v>3312</v>
      </c>
      <c r="DN5" s="1">
        <v>690</v>
      </c>
      <c r="DO5" s="1">
        <v>279</v>
      </c>
      <c r="DP5" s="6" t="s">
        <v>193</v>
      </c>
    </row>
    <row r="6" spans="2:120">
      <c r="B6" s="5" t="s">
        <v>302</v>
      </c>
      <c r="C6" s="8">
        <f t="shared" si="0"/>
        <v>3.4725999999999999</v>
      </c>
      <c r="D6" s="1">
        <v>347.26</v>
      </c>
      <c r="E6" s="2">
        <f t="shared" si="1"/>
        <v>3.559952746603662</v>
      </c>
      <c r="F6" s="3">
        <v>24446</v>
      </c>
      <c r="G6" s="1">
        <v>24447</v>
      </c>
      <c r="H6" s="1">
        <v>12298</v>
      </c>
      <c r="I6" s="1">
        <v>12149</v>
      </c>
      <c r="J6" s="1">
        <v>24443</v>
      </c>
      <c r="K6" s="1">
        <v>1864</v>
      </c>
      <c r="L6" s="1">
        <v>4765</v>
      </c>
      <c r="M6" s="1">
        <v>3734</v>
      </c>
      <c r="N6" s="1">
        <v>3754</v>
      </c>
      <c r="O6" s="1">
        <v>3584</v>
      </c>
      <c r="P6" s="1">
        <v>2886</v>
      </c>
      <c r="Q6" s="1">
        <v>1801</v>
      </c>
      <c r="R6" s="1">
        <v>1096</v>
      </c>
      <c r="S6" s="1">
        <v>652</v>
      </c>
      <c r="T6" s="1">
        <v>307</v>
      </c>
      <c r="U6" s="1">
        <v>24108</v>
      </c>
      <c r="V6" s="1">
        <v>338</v>
      </c>
      <c r="W6" s="1">
        <v>4100</v>
      </c>
      <c r="X6" s="1">
        <v>10833</v>
      </c>
      <c r="Y6" s="1">
        <v>278</v>
      </c>
      <c r="Z6" s="1">
        <v>1924</v>
      </c>
      <c r="AA6" s="1">
        <v>2421</v>
      </c>
      <c r="AB6" s="1">
        <v>2206</v>
      </c>
      <c r="AC6" s="1">
        <v>4005</v>
      </c>
      <c r="AD6" s="1">
        <f t="shared" si="2"/>
        <v>10834</v>
      </c>
      <c r="AE6" s="1">
        <v>24442</v>
      </c>
      <c r="AF6" s="1">
        <v>1860</v>
      </c>
      <c r="AG6" s="1">
        <v>1117</v>
      </c>
      <c r="AH6" s="1">
        <v>10</v>
      </c>
      <c r="AI6" s="1">
        <v>96</v>
      </c>
      <c r="AJ6" s="8">
        <f t="shared" si="3"/>
        <v>637</v>
      </c>
      <c r="AK6" s="1">
        <v>604</v>
      </c>
      <c r="AL6" s="1">
        <v>33</v>
      </c>
      <c r="AM6" s="1">
        <v>569</v>
      </c>
      <c r="AN6" s="1">
        <v>206</v>
      </c>
      <c r="AO6" s="1">
        <v>66</v>
      </c>
      <c r="AP6" s="1">
        <v>176</v>
      </c>
      <c r="AQ6" s="1">
        <v>121</v>
      </c>
      <c r="AR6" s="1">
        <v>17073</v>
      </c>
      <c r="AS6" s="1">
        <v>2415</v>
      </c>
      <c r="AT6" s="1">
        <v>7666</v>
      </c>
      <c r="AU6" s="1">
        <v>6242</v>
      </c>
      <c r="AV6" s="1">
        <v>91</v>
      </c>
      <c r="AW6" s="1">
        <v>659</v>
      </c>
      <c r="AX6" s="1">
        <v>3943</v>
      </c>
      <c r="AY6" s="1">
        <v>2194</v>
      </c>
      <c r="AZ6" s="1">
        <v>1360</v>
      </c>
      <c r="BA6" s="1">
        <v>389</v>
      </c>
      <c r="BB6" s="1">
        <v>997</v>
      </c>
      <c r="BC6" s="1">
        <v>246</v>
      </c>
      <c r="BD6" s="1">
        <v>751</v>
      </c>
      <c r="BE6" s="1">
        <v>24445</v>
      </c>
      <c r="BF6" s="1">
        <v>1111</v>
      </c>
      <c r="BG6" s="1">
        <v>3375</v>
      </c>
      <c r="BH6" s="1">
        <v>81</v>
      </c>
      <c r="BI6" s="1">
        <v>269</v>
      </c>
      <c r="BJ6" s="1">
        <v>12</v>
      </c>
      <c r="BK6" s="1">
        <v>17915</v>
      </c>
      <c r="BL6" s="1">
        <v>194</v>
      </c>
      <c r="BM6" s="1">
        <v>42</v>
      </c>
      <c r="BN6" s="1">
        <v>1446</v>
      </c>
      <c r="BO6" s="1">
        <v>17817</v>
      </c>
      <c r="BP6" s="1">
        <v>8791</v>
      </c>
      <c r="BQ6" s="1">
        <v>3271</v>
      </c>
      <c r="BR6" s="1">
        <v>2493</v>
      </c>
      <c r="BS6" s="1">
        <v>1165</v>
      </c>
      <c r="BT6" s="1">
        <v>1205</v>
      </c>
      <c r="BU6" s="1">
        <v>657</v>
      </c>
      <c r="BV6" s="1">
        <v>7356</v>
      </c>
      <c r="BW6" s="1">
        <v>421</v>
      </c>
      <c r="BX6" s="1">
        <v>901</v>
      </c>
      <c r="BY6" s="1">
        <v>585</v>
      </c>
      <c r="BZ6" s="1">
        <v>594</v>
      </c>
      <c r="CA6" s="1">
        <v>619</v>
      </c>
      <c r="CB6" s="1">
        <v>778</v>
      </c>
      <c r="CC6" s="1">
        <v>799</v>
      </c>
      <c r="CD6" s="1">
        <v>983</v>
      </c>
      <c r="CE6" s="1">
        <v>1676</v>
      </c>
      <c r="CF6" s="1">
        <v>2683</v>
      </c>
      <c r="CG6" s="1">
        <v>6298</v>
      </c>
      <c r="CH6" s="1">
        <v>6772</v>
      </c>
      <c r="CI6" s="242">
        <v>1084</v>
      </c>
      <c r="CJ6" s="22">
        <v>6772</v>
      </c>
      <c r="CK6" s="1">
        <v>2414</v>
      </c>
      <c r="CL6" s="1">
        <v>6773</v>
      </c>
      <c r="CM6" s="1">
        <v>3188</v>
      </c>
      <c r="CN6" s="1">
        <v>750</v>
      </c>
      <c r="CO6" s="1">
        <v>1054</v>
      </c>
      <c r="CP6" s="1">
        <v>1753</v>
      </c>
      <c r="CQ6" s="1">
        <v>28</v>
      </c>
      <c r="CR6" s="1">
        <v>4937</v>
      </c>
      <c r="CS6" s="1">
        <v>1323</v>
      </c>
      <c r="CT6" s="1">
        <v>175</v>
      </c>
      <c r="CU6" s="1">
        <v>6772</v>
      </c>
      <c r="CV6" s="1">
        <v>2670</v>
      </c>
      <c r="CW6" s="4" t="s">
        <v>193</v>
      </c>
      <c r="CX6" s="1">
        <v>6770</v>
      </c>
      <c r="CY6" s="1">
        <v>518</v>
      </c>
      <c r="CZ6" s="1">
        <v>1125</v>
      </c>
      <c r="DA6" s="1">
        <v>156</v>
      </c>
      <c r="DB6" s="1">
        <v>585</v>
      </c>
      <c r="DC6" s="1">
        <v>1740</v>
      </c>
      <c r="DD6" s="1">
        <v>932</v>
      </c>
      <c r="DE6" s="1">
        <v>309</v>
      </c>
      <c r="DF6" s="1">
        <v>903</v>
      </c>
      <c r="DG6" s="1">
        <v>502</v>
      </c>
      <c r="DH6" s="1">
        <v>2414</v>
      </c>
      <c r="DI6" s="4" t="s">
        <v>193</v>
      </c>
      <c r="DJ6" s="1">
        <v>6773</v>
      </c>
      <c r="DK6" s="1">
        <v>514</v>
      </c>
      <c r="DL6" s="1">
        <v>1457</v>
      </c>
      <c r="DM6" s="1">
        <v>3615</v>
      </c>
      <c r="DN6" s="1">
        <v>846</v>
      </c>
      <c r="DO6" s="1">
        <v>341</v>
      </c>
      <c r="DP6" s="6" t="s">
        <v>193</v>
      </c>
    </row>
    <row r="7" spans="2:120">
      <c r="B7" s="5" t="s">
        <v>132</v>
      </c>
      <c r="C7" s="8">
        <f t="shared" si="0"/>
        <v>1.4793000000000001</v>
      </c>
      <c r="D7" s="1">
        <v>147.93</v>
      </c>
      <c r="E7" s="2">
        <f t="shared" si="1"/>
        <v>3.0172635918577688</v>
      </c>
      <c r="F7" s="3">
        <v>12153</v>
      </c>
      <c r="G7" s="1">
        <v>12153</v>
      </c>
      <c r="H7" s="1">
        <v>6070</v>
      </c>
      <c r="I7" s="1">
        <v>6083</v>
      </c>
      <c r="J7" s="1">
        <v>12156</v>
      </c>
      <c r="K7" s="1">
        <v>881</v>
      </c>
      <c r="L7" s="1">
        <v>2023</v>
      </c>
      <c r="M7" s="1">
        <v>2046</v>
      </c>
      <c r="N7" s="1">
        <v>1910</v>
      </c>
      <c r="O7" s="1">
        <v>1626</v>
      </c>
      <c r="P7" s="1">
        <v>1359</v>
      </c>
      <c r="Q7" s="1">
        <v>1056</v>
      </c>
      <c r="R7" s="1">
        <v>693</v>
      </c>
      <c r="S7" s="1">
        <v>357</v>
      </c>
      <c r="T7" s="1">
        <v>205</v>
      </c>
      <c r="U7" s="1">
        <v>11710</v>
      </c>
      <c r="V7" s="1">
        <v>443</v>
      </c>
      <c r="W7" s="1">
        <v>2734</v>
      </c>
      <c r="X7" s="1">
        <v>4871</v>
      </c>
      <c r="Y7" s="1">
        <v>147</v>
      </c>
      <c r="Z7" s="1">
        <v>893</v>
      </c>
      <c r="AA7" s="1">
        <v>1061</v>
      </c>
      <c r="AB7" s="1">
        <v>1238</v>
      </c>
      <c r="AC7" s="1">
        <v>1534</v>
      </c>
      <c r="AD7" s="1">
        <f t="shared" si="2"/>
        <v>4873</v>
      </c>
      <c r="AE7" s="1">
        <v>12153</v>
      </c>
      <c r="AF7" s="1">
        <v>2006</v>
      </c>
      <c r="AG7" s="1">
        <v>1512</v>
      </c>
      <c r="AH7" s="1">
        <v>4</v>
      </c>
      <c r="AI7" s="1">
        <v>94</v>
      </c>
      <c r="AJ7" s="8">
        <f t="shared" si="3"/>
        <v>396</v>
      </c>
      <c r="AK7" s="1">
        <v>386</v>
      </c>
      <c r="AL7" s="1">
        <v>10</v>
      </c>
      <c r="AM7" s="1">
        <v>608</v>
      </c>
      <c r="AN7" s="1">
        <v>253</v>
      </c>
      <c r="AO7" s="1">
        <v>61</v>
      </c>
      <c r="AP7" s="1">
        <v>115</v>
      </c>
      <c r="AQ7" s="1">
        <v>179</v>
      </c>
      <c r="AR7" s="1">
        <v>5128</v>
      </c>
      <c r="AS7" s="1">
        <v>460</v>
      </c>
      <c r="AT7" s="1">
        <v>3541</v>
      </c>
      <c r="AU7" s="1">
        <v>435</v>
      </c>
      <c r="AV7" s="1">
        <v>163</v>
      </c>
      <c r="AW7" s="1">
        <v>529</v>
      </c>
      <c r="AX7" s="1">
        <v>1983</v>
      </c>
      <c r="AY7" s="1">
        <v>1060</v>
      </c>
      <c r="AZ7" s="1">
        <v>722</v>
      </c>
      <c r="BA7" s="1">
        <v>201</v>
      </c>
      <c r="BB7" s="1">
        <v>2428</v>
      </c>
      <c r="BC7" s="1">
        <v>1835</v>
      </c>
      <c r="BD7" s="1">
        <v>593</v>
      </c>
      <c r="BE7" s="1">
        <v>12152</v>
      </c>
      <c r="BF7" s="1">
        <v>1395</v>
      </c>
      <c r="BG7" s="1">
        <v>2127</v>
      </c>
      <c r="BH7" s="1">
        <v>40</v>
      </c>
      <c r="BI7" s="1">
        <v>125</v>
      </c>
      <c r="BJ7" s="1">
        <v>17</v>
      </c>
      <c r="BK7" s="1">
        <v>7511</v>
      </c>
      <c r="BL7" s="1">
        <v>158</v>
      </c>
      <c r="BM7" s="1">
        <v>70</v>
      </c>
      <c r="BN7" s="1">
        <v>709</v>
      </c>
      <c r="BO7" s="1">
        <v>9248</v>
      </c>
      <c r="BP7" s="1">
        <v>4374</v>
      </c>
      <c r="BQ7" s="1">
        <v>1835</v>
      </c>
      <c r="BR7" s="1">
        <v>966</v>
      </c>
      <c r="BS7" s="1">
        <v>590</v>
      </c>
      <c r="BT7" s="1">
        <v>518</v>
      </c>
      <c r="BU7" s="1">
        <v>465</v>
      </c>
      <c r="BV7" s="1">
        <v>3686</v>
      </c>
      <c r="BW7" s="1">
        <v>235</v>
      </c>
      <c r="BX7" s="1">
        <v>666</v>
      </c>
      <c r="BY7" s="1">
        <v>388</v>
      </c>
      <c r="BZ7" s="1">
        <v>307</v>
      </c>
      <c r="CA7" s="1">
        <v>208</v>
      </c>
      <c r="CB7" s="1">
        <v>498</v>
      </c>
      <c r="CC7" s="1">
        <v>288</v>
      </c>
      <c r="CD7" s="1">
        <v>402</v>
      </c>
      <c r="CE7" s="1">
        <v>694</v>
      </c>
      <c r="CF7" s="1">
        <v>1668</v>
      </c>
      <c r="CG7" s="1">
        <v>2697</v>
      </c>
      <c r="CH7" s="1">
        <v>3881</v>
      </c>
      <c r="CI7" s="242">
        <v>562</v>
      </c>
      <c r="CJ7" s="22">
        <v>3882</v>
      </c>
      <c r="CK7" s="1">
        <v>1533</v>
      </c>
      <c r="CL7" s="1">
        <v>3881</v>
      </c>
      <c r="CM7" s="1">
        <v>1416</v>
      </c>
      <c r="CN7" s="1">
        <v>577</v>
      </c>
      <c r="CO7" s="1">
        <v>1020</v>
      </c>
      <c r="CP7" s="1">
        <v>849</v>
      </c>
      <c r="CQ7" s="1">
        <v>19</v>
      </c>
      <c r="CR7" s="1">
        <v>2755</v>
      </c>
      <c r="CS7" s="1">
        <v>710</v>
      </c>
      <c r="CT7" s="1">
        <v>84</v>
      </c>
      <c r="CU7" s="1">
        <v>3882</v>
      </c>
      <c r="CV7" s="1">
        <v>1653</v>
      </c>
      <c r="CW7" s="4" t="s">
        <v>193</v>
      </c>
      <c r="CX7" s="1">
        <v>3880</v>
      </c>
      <c r="CY7" s="1">
        <v>363</v>
      </c>
      <c r="CZ7" s="1">
        <v>929</v>
      </c>
      <c r="DA7" s="1">
        <v>71</v>
      </c>
      <c r="DB7" s="1">
        <v>409</v>
      </c>
      <c r="DC7" s="1">
        <v>751</v>
      </c>
      <c r="DD7" s="1">
        <v>485</v>
      </c>
      <c r="DE7" s="1">
        <v>227</v>
      </c>
      <c r="DF7" s="1">
        <v>341</v>
      </c>
      <c r="DG7" s="1">
        <v>304</v>
      </c>
      <c r="DH7" s="1">
        <v>1533</v>
      </c>
      <c r="DI7" s="4" t="s">
        <v>193</v>
      </c>
      <c r="DJ7" s="1">
        <v>3881</v>
      </c>
      <c r="DK7" s="1">
        <v>250</v>
      </c>
      <c r="DL7" s="1">
        <v>821</v>
      </c>
      <c r="DM7" s="1">
        <v>1368</v>
      </c>
      <c r="DN7" s="1">
        <v>1186</v>
      </c>
      <c r="DO7" s="1">
        <v>256</v>
      </c>
      <c r="DP7" s="6" t="s">
        <v>193</v>
      </c>
    </row>
    <row r="8" spans="2:120">
      <c r="B8" s="5" t="s">
        <v>133</v>
      </c>
      <c r="C8" s="8">
        <f t="shared" si="0"/>
        <v>7.8660000000000005</v>
      </c>
      <c r="D8" s="1">
        <v>786.6</v>
      </c>
      <c r="E8" s="2">
        <f t="shared" si="1"/>
        <v>2.3203351261894909</v>
      </c>
      <c r="F8" s="3">
        <v>22670</v>
      </c>
      <c r="G8" s="1">
        <v>22670</v>
      </c>
      <c r="H8" s="1">
        <v>10715</v>
      </c>
      <c r="I8" s="1">
        <v>11955</v>
      </c>
      <c r="J8" s="1">
        <v>22667</v>
      </c>
      <c r="K8" s="1">
        <v>1470</v>
      </c>
      <c r="L8" s="1">
        <v>3611</v>
      </c>
      <c r="M8" s="1">
        <v>2417</v>
      </c>
      <c r="N8" s="1">
        <v>3026</v>
      </c>
      <c r="O8" s="1">
        <v>2862</v>
      </c>
      <c r="P8" s="1">
        <v>2923</v>
      </c>
      <c r="Q8" s="1">
        <v>2662</v>
      </c>
      <c r="R8" s="1">
        <v>2159</v>
      </c>
      <c r="S8" s="1">
        <v>1104</v>
      </c>
      <c r="T8" s="1">
        <v>433</v>
      </c>
      <c r="U8" s="1">
        <v>22433</v>
      </c>
      <c r="V8" s="1">
        <v>237</v>
      </c>
      <c r="W8" s="1">
        <v>6421</v>
      </c>
      <c r="X8" s="1">
        <v>3488</v>
      </c>
      <c r="Y8" s="1">
        <v>124</v>
      </c>
      <c r="Z8" s="1">
        <v>261</v>
      </c>
      <c r="AA8" s="1">
        <v>409</v>
      </c>
      <c r="AB8" s="1">
        <v>1243</v>
      </c>
      <c r="AC8" s="1">
        <v>1453</v>
      </c>
      <c r="AD8" s="1">
        <f t="shared" si="2"/>
        <v>3490</v>
      </c>
      <c r="AE8" s="1">
        <v>22670</v>
      </c>
      <c r="AF8" s="1">
        <v>16410</v>
      </c>
      <c r="AG8" s="1">
        <v>15502</v>
      </c>
      <c r="AH8" s="1">
        <v>1</v>
      </c>
      <c r="AI8" s="1">
        <v>236</v>
      </c>
      <c r="AJ8" s="8">
        <f t="shared" si="3"/>
        <v>671</v>
      </c>
      <c r="AK8" s="1">
        <v>657</v>
      </c>
      <c r="AL8" s="1">
        <v>14</v>
      </c>
      <c r="AM8" s="1">
        <v>1588</v>
      </c>
      <c r="AN8" s="1">
        <v>892</v>
      </c>
      <c r="AO8" s="1">
        <v>147</v>
      </c>
      <c r="AP8" s="1">
        <v>251</v>
      </c>
      <c r="AQ8" s="1">
        <v>298</v>
      </c>
      <c r="AR8" s="1">
        <v>1806</v>
      </c>
      <c r="AS8" s="1">
        <v>426</v>
      </c>
      <c r="AT8" s="1">
        <v>487</v>
      </c>
      <c r="AU8" s="1">
        <v>124</v>
      </c>
      <c r="AV8" s="1">
        <v>193</v>
      </c>
      <c r="AW8" s="1">
        <v>576</v>
      </c>
      <c r="AX8" s="1">
        <v>2259</v>
      </c>
      <c r="AY8" s="1">
        <v>1100</v>
      </c>
      <c r="AZ8" s="1">
        <v>808</v>
      </c>
      <c r="BA8" s="1">
        <v>351</v>
      </c>
      <c r="BB8" s="1">
        <v>607</v>
      </c>
      <c r="BC8" s="1">
        <v>233</v>
      </c>
      <c r="BD8" s="1">
        <v>374</v>
      </c>
      <c r="BE8" s="1">
        <v>22669</v>
      </c>
      <c r="BF8" s="1">
        <v>8520</v>
      </c>
      <c r="BG8" s="1">
        <v>10703</v>
      </c>
      <c r="BH8" s="1">
        <v>94</v>
      </c>
      <c r="BI8" s="1">
        <v>141</v>
      </c>
      <c r="BJ8" s="1">
        <v>12</v>
      </c>
      <c r="BK8" s="1">
        <v>1606</v>
      </c>
      <c r="BL8" s="1">
        <v>151</v>
      </c>
      <c r="BM8" s="1">
        <v>84</v>
      </c>
      <c r="BN8" s="1">
        <v>1358</v>
      </c>
      <c r="BO8" s="1">
        <v>17589</v>
      </c>
      <c r="BP8" s="1">
        <v>9806</v>
      </c>
      <c r="BQ8" s="1">
        <v>5388</v>
      </c>
      <c r="BR8" s="1">
        <v>2072</v>
      </c>
      <c r="BS8" s="1">
        <v>1046</v>
      </c>
      <c r="BT8" s="1">
        <v>881</v>
      </c>
      <c r="BU8" s="1">
        <v>419</v>
      </c>
      <c r="BV8" s="1">
        <v>8801</v>
      </c>
      <c r="BW8" s="1">
        <v>674</v>
      </c>
      <c r="BX8" s="1">
        <v>1494</v>
      </c>
      <c r="BY8" s="1">
        <v>918</v>
      </c>
      <c r="BZ8" s="1">
        <v>905</v>
      </c>
      <c r="CA8" s="1">
        <v>896</v>
      </c>
      <c r="CB8" s="1">
        <v>1262</v>
      </c>
      <c r="CC8" s="1">
        <v>678</v>
      </c>
      <c r="CD8" s="1">
        <v>777</v>
      </c>
      <c r="CE8" s="1">
        <v>1197</v>
      </c>
      <c r="CF8" s="1">
        <v>1585</v>
      </c>
      <c r="CG8" s="1">
        <v>4453</v>
      </c>
      <c r="CH8" s="1">
        <v>9668</v>
      </c>
      <c r="CI8" s="242">
        <v>430</v>
      </c>
      <c r="CJ8" s="22">
        <v>9670</v>
      </c>
      <c r="CK8" s="1">
        <v>3893</v>
      </c>
      <c r="CL8" s="1">
        <v>9668</v>
      </c>
      <c r="CM8" s="1">
        <v>4817</v>
      </c>
      <c r="CN8" s="1">
        <v>2932</v>
      </c>
      <c r="CO8" s="1">
        <v>695</v>
      </c>
      <c r="CP8" s="1">
        <v>1165</v>
      </c>
      <c r="CQ8" s="1">
        <v>59</v>
      </c>
      <c r="CR8" s="1">
        <v>6272</v>
      </c>
      <c r="CS8" s="1">
        <v>947</v>
      </c>
      <c r="CT8" s="1">
        <v>187</v>
      </c>
      <c r="CU8" s="1">
        <v>9667</v>
      </c>
      <c r="CV8" s="1">
        <v>3169</v>
      </c>
      <c r="CW8" s="4" t="s">
        <v>193</v>
      </c>
      <c r="CX8" s="1">
        <v>9672</v>
      </c>
      <c r="CY8" s="1">
        <v>1294</v>
      </c>
      <c r="CZ8" s="1">
        <v>2101</v>
      </c>
      <c r="DA8" s="1">
        <v>614</v>
      </c>
      <c r="DB8" s="1">
        <v>1235</v>
      </c>
      <c r="DC8" s="1">
        <v>1548</v>
      </c>
      <c r="DD8" s="1">
        <v>1178</v>
      </c>
      <c r="DE8" s="1">
        <v>1120</v>
      </c>
      <c r="DF8" s="1">
        <v>263</v>
      </c>
      <c r="DG8" s="1">
        <v>319</v>
      </c>
      <c r="DH8" s="1">
        <v>3893</v>
      </c>
      <c r="DI8" s="4" t="s">
        <v>193</v>
      </c>
      <c r="DJ8" s="1">
        <v>9668</v>
      </c>
      <c r="DK8" s="1">
        <v>890</v>
      </c>
      <c r="DL8" s="1">
        <v>3504</v>
      </c>
      <c r="DM8" s="1">
        <v>3279</v>
      </c>
      <c r="DN8" s="1">
        <v>1828</v>
      </c>
      <c r="DO8" s="1">
        <v>167</v>
      </c>
      <c r="DP8" s="6" t="s">
        <v>193</v>
      </c>
    </row>
    <row r="9" spans="2:120">
      <c r="B9" s="5" t="s">
        <v>134</v>
      </c>
      <c r="C9" s="8">
        <f t="shared" si="0"/>
        <v>4.7885999999999997</v>
      </c>
      <c r="D9" s="1">
        <v>478.86</v>
      </c>
      <c r="E9" s="2">
        <f t="shared" si="1"/>
        <v>2.5745071629729397</v>
      </c>
      <c r="F9" s="3">
        <v>21175</v>
      </c>
      <c r="G9" s="1">
        <v>21175</v>
      </c>
      <c r="H9" s="1">
        <v>10302</v>
      </c>
      <c r="I9" s="1">
        <v>10873</v>
      </c>
      <c r="J9" s="1">
        <v>21175</v>
      </c>
      <c r="K9" s="1">
        <v>1434</v>
      </c>
      <c r="L9" s="1">
        <v>3527</v>
      </c>
      <c r="M9" s="1">
        <v>2346</v>
      </c>
      <c r="N9" s="1">
        <v>2757</v>
      </c>
      <c r="O9" s="1">
        <v>2928</v>
      </c>
      <c r="P9" s="1">
        <v>2563</v>
      </c>
      <c r="Q9" s="1">
        <v>2405</v>
      </c>
      <c r="R9" s="1">
        <v>1713</v>
      </c>
      <c r="S9" s="1">
        <v>1015</v>
      </c>
      <c r="T9" s="1">
        <v>487</v>
      </c>
      <c r="U9" s="1">
        <v>21026</v>
      </c>
      <c r="V9" s="1">
        <v>149</v>
      </c>
      <c r="W9" s="1">
        <v>5293</v>
      </c>
      <c r="X9" s="1">
        <v>4088</v>
      </c>
      <c r="Y9" s="1">
        <v>209</v>
      </c>
      <c r="Z9" s="1">
        <v>827</v>
      </c>
      <c r="AA9" s="1">
        <v>746</v>
      </c>
      <c r="AB9" s="1">
        <v>1113</v>
      </c>
      <c r="AC9" s="1">
        <v>1195</v>
      </c>
      <c r="AD9" s="1">
        <f t="shared" si="2"/>
        <v>4090</v>
      </c>
      <c r="AE9" s="1">
        <v>21172</v>
      </c>
      <c r="AF9" s="1">
        <v>12117</v>
      </c>
      <c r="AG9" s="1">
        <v>10967</v>
      </c>
      <c r="AH9" s="1">
        <v>1</v>
      </c>
      <c r="AI9" s="1">
        <v>594</v>
      </c>
      <c r="AJ9" s="8">
        <f t="shared" si="3"/>
        <v>555</v>
      </c>
      <c r="AK9" s="1">
        <v>532</v>
      </c>
      <c r="AL9" s="1">
        <v>23</v>
      </c>
      <c r="AM9" s="1">
        <v>1099</v>
      </c>
      <c r="AN9" s="1">
        <v>488</v>
      </c>
      <c r="AO9" s="1">
        <v>63</v>
      </c>
      <c r="AP9" s="1">
        <v>286</v>
      </c>
      <c r="AQ9" s="1">
        <v>262</v>
      </c>
      <c r="AR9" s="1">
        <v>5975</v>
      </c>
      <c r="AS9" s="1">
        <v>1156</v>
      </c>
      <c r="AT9" s="1">
        <v>3782</v>
      </c>
      <c r="AU9" s="1">
        <v>380</v>
      </c>
      <c r="AV9" s="1">
        <v>129</v>
      </c>
      <c r="AW9" s="1">
        <v>528</v>
      </c>
      <c r="AX9" s="1">
        <v>1093</v>
      </c>
      <c r="AY9" s="1">
        <v>505</v>
      </c>
      <c r="AZ9" s="1">
        <v>464</v>
      </c>
      <c r="BA9" s="1">
        <v>124</v>
      </c>
      <c r="BB9" s="1">
        <v>888</v>
      </c>
      <c r="BC9" s="1">
        <v>406</v>
      </c>
      <c r="BD9" s="1">
        <v>482</v>
      </c>
      <c r="BE9" s="1">
        <v>21178</v>
      </c>
      <c r="BF9" s="1">
        <v>5658</v>
      </c>
      <c r="BG9" s="1">
        <v>7391</v>
      </c>
      <c r="BH9" s="1">
        <v>34</v>
      </c>
      <c r="BI9" s="1">
        <v>418</v>
      </c>
      <c r="BJ9" s="1">
        <v>36</v>
      </c>
      <c r="BK9" s="1">
        <v>5692</v>
      </c>
      <c r="BL9" s="1">
        <v>565</v>
      </c>
      <c r="BM9" s="1">
        <v>103</v>
      </c>
      <c r="BN9" s="1">
        <v>1281</v>
      </c>
      <c r="BO9" s="1">
        <v>16214</v>
      </c>
      <c r="BP9" s="1">
        <v>9123</v>
      </c>
      <c r="BQ9" s="1">
        <v>4808</v>
      </c>
      <c r="BR9" s="1">
        <v>1975</v>
      </c>
      <c r="BS9" s="1">
        <v>1284</v>
      </c>
      <c r="BT9" s="1">
        <v>754</v>
      </c>
      <c r="BU9" s="1">
        <v>302</v>
      </c>
      <c r="BV9" s="1">
        <v>8289</v>
      </c>
      <c r="BW9" s="1">
        <v>785</v>
      </c>
      <c r="BX9" s="1">
        <v>1827</v>
      </c>
      <c r="BY9" s="1">
        <v>996</v>
      </c>
      <c r="BZ9" s="1">
        <v>835</v>
      </c>
      <c r="CA9" s="1">
        <v>750</v>
      </c>
      <c r="CB9" s="1">
        <v>848</v>
      </c>
      <c r="CC9" s="1">
        <v>684</v>
      </c>
      <c r="CD9" s="1">
        <v>626</v>
      </c>
      <c r="CE9" s="1">
        <v>938</v>
      </c>
      <c r="CF9" s="1">
        <v>1445</v>
      </c>
      <c r="CG9" s="1">
        <v>3789</v>
      </c>
      <c r="CH9" s="1">
        <v>8167</v>
      </c>
      <c r="CI9" s="242">
        <v>380</v>
      </c>
      <c r="CJ9" s="22">
        <v>8167</v>
      </c>
      <c r="CK9" s="1">
        <v>3052</v>
      </c>
      <c r="CL9" s="1">
        <v>8169</v>
      </c>
      <c r="CM9" s="1">
        <v>4902</v>
      </c>
      <c r="CN9" s="1">
        <v>1594</v>
      </c>
      <c r="CO9" s="1">
        <v>328</v>
      </c>
      <c r="CP9" s="1">
        <v>1311</v>
      </c>
      <c r="CQ9" s="1">
        <v>34</v>
      </c>
      <c r="CR9" s="1">
        <v>4868</v>
      </c>
      <c r="CS9" s="1">
        <v>659</v>
      </c>
      <c r="CT9" s="1">
        <v>175</v>
      </c>
      <c r="CU9" s="1">
        <v>8167</v>
      </c>
      <c r="CV9" s="1">
        <v>2228</v>
      </c>
      <c r="CW9" s="4" t="s">
        <v>193</v>
      </c>
      <c r="CX9" s="1">
        <v>8164</v>
      </c>
      <c r="CY9" s="1">
        <v>1035</v>
      </c>
      <c r="CZ9" s="1">
        <v>1486</v>
      </c>
      <c r="DA9" s="1">
        <v>503</v>
      </c>
      <c r="DB9" s="1">
        <v>841</v>
      </c>
      <c r="DC9" s="1">
        <v>1670</v>
      </c>
      <c r="DD9" s="1">
        <v>1039</v>
      </c>
      <c r="DE9" s="1">
        <v>901</v>
      </c>
      <c r="DF9" s="1">
        <v>334</v>
      </c>
      <c r="DG9" s="1">
        <v>355</v>
      </c>
      <c r="DH9" s="1">
        <v>3052</v>
      </c>
      <c r="DI9" s="4" t="s">
        <v>193</v>
      </c>
      <c r="DJ9" s="1">
        <v>8163</v>
      </c>
      <c r="DK9" s="1">
        <v>900</v>
      </c>
      <c r="DL9" s="1">
        <v>3086</v>
      </c>
      <c r="DM9" s="1">
        <v>2510</v>
      </c>
      <c r="DN9" s="1">
        <v>1417</v>
      </c>
      <c r="DO9" s="1">
        <v>250</v>
      </c>
      <c r="DP9" s="6" t="s">
        <v>193</v>
      </c>
    </row>
    <row r="10" spans="2:120">
      <c r="B10" s="5" t="s">
        <v>307</v>
      </c>
      <c r="C10" s="8">
        <f t="shared" si="0"/>
        <v>1.5075000000000001</v>
      </c>
      <c r="D10" s="1">
        <v>150.75</v>
      </c>
      <c r="E10" s="2">
        <f t="shared" si="1"/>
        <v>3.0869892203559788</v>
      </c>
      <c r="F10" s="3">
        <v>12471</v>
      </c>
      <c r="G10" s="1">
        <v>12471</v>
      </c>
      <c r="H10" s="1">
        <v>6473</v>
      </c>
      <c r="I10" s="1">
        <v>5998</v>
      </c>
      <c r="J10" s="1">
        <v>12467</v>
      </c>
      <c r="K10" s="1">
        <v>894</v>
      </c>
      <c r="L10" s="1">
        <v>2166</v>
      </c>
      <c r="M10" s="1">
        <v>1895</v>
      </c>
      <c r="N10" s="1">
        <v>1870</v>
      </c>
      <c r="O10" s="1">
        <v>1777</v>
      </c>
      <c r="P10" s="1">
        <v>1580</v>
      </c>
      <c r="Q10" s="1">
        <v>1144</v>
      </c>
      <c r="R10" s="1">
        <v>609</v>
      </c>
      <c r="S10" s="1">
        <v>352</v>
      </c>
      <c r="T10" s="1">
        <v>180</v>
      </c>
      <c r="U10" s="1">
        <v>12314</v>
      </c>
      <c r="V10" s="1">
        <v>157</v>
      </c>
      <c r="W10" s="1">
        <v>2422</v>
      </c>
      <c r="X10" s="1">
        <v>5260</v>
      </c>
      <c r="Y10" s="1">
        <v>217</v>
      </c>
      <c r="Z10" s="1">
        <v>909</v>
      </c>
      <c r="AA10" s="1">
        <v>1046</v>
      </c>
      <c r="AB10" s="1">
        <v>1271</v>
      </c>
      <c r="AC10" s="1">
        <v>1817</v>
      </c>
      <c r="AD10" s="1">
        <f t="shared" si="2"/>
        <v>5260</v>
      </c>
      <c r="AE10" s="1">
        <v>12469</v>
      </c>
      <c r="AF10" s="1">
        <v>1358</v>
      </c>
      <c r="AG10" s="1">
        <v>808</v>
      </c>
      <c r="AH10" s="1">
        <v>2</v>
      </c>
      <c r="AI10" s="1">
        <v>91</v>
      </c>
      <c r="AJ10" s="8">
        <f t="shared" si="3"/>
        <v>457</v>
      </c>
      <c r="AK10" s="1">
        <v>415</v>
      </c>
      <c r="AL10" s="1">
        <v>42</v>
      </c>
      <c r="AM10" s="1">
        <v>515</v>
      </c>
      <c r="AN10" s="1">
        <v>226</v>
      </c>
      <c r="AO10" s="1">
        <v>55</v>
      </c>
      <c r="AP10" s="1">
        <v>86</v>
      </c>
      <c r="AQ10" s="1">
        <v>148</v>
      </c>
      <c r="AR10" s="1">
        <v>6511</v>
      </c>
      <c r="AS10" s="1">
        <v>1159</v>
      </c>
      <c r="AT10" s="1">
        <v>3288</v>
      </c>
      <c r="AU10" s="1">
        <v>1472</v>
      </c>
      <c r="AV10" s="1">
        <v>59</v>
      </c>
      <c r="AW10" s="1">
        <v>533</v>
      </c>
      <c r="AX10" s="1">
        <v>3501</v>
      </c>
      <c r="AY10" s="1">
        <v>1592</v>
      </c>
      <c r="AZ10" s="1">
        <v>1521</v>
      </c>
      <c r="BA10" s="1">
        <v>388</v>
      </c>
      <c r="BB10" s="1">
        <v>584</v>
      </c>
      <c r="BC10" s="1">
        <v>84</v>
      </c>
      <c r="BD10" s="1">
        <v>500</v>
      </c>
      <c r="BE10" s="1">
        <v>12471</v>
      </c>
      <c r="BF10" s="1">
        <v>996</v>
      </c>
      <c r="BG10" s="1">
        <v>3156</v>
      </c>
      <c r="BH10" s="1">
        <v>66</v>
      </c>
      <c r="BI10" s="1">
        <v>183</v>
      </c>
      <c r="BJ10" s="1">
        <v>9</v>
      </c>
      <c r="BK10" s="1">
        <v>6456</v>
      </c>
      <c r="BL10" s="1">
        <v>556</v>
      </c>
      <c r="BM10" s="1">
        <v>135</v>
      </c>
      <c r="BN10" s="1">
        <v>914</v>
      </c>
      <c r="BO10" s="1">
        <v>9411</v>
      </c>
      <c r="BP10" s="1">
        <v>4783</v>
      </c>
      <c r="BQ10" s="1">
        <v>1932</v>
      </c>
      <c r="BR10" s="1">
        <v>1100</v>
      </c>
      <c r="BS10" s="1">
        <v>747</v>
      </c>
      <c r="BT10" s="1">
        <v>674</v>
      </c>
      <c r="BU10" s="1">
        <v>330</v>
      </c>
      <c r="BV10" s="1">
        <v>3961</v>
      </c>
      <c r="BW10" s="1">
        <v>301</v>
      </c>
      <c r="BX10" s="1">
        <v>560</v>
      </c>
      <c r="BY10" s="1">
        <v>357</v>
      </c>
      <c r="BZ10" s="1">
        <v>361</v>
      </c>
      <c r="CA10" s="1">
        <v>276</v>
      </c>
      <c r="CB10" s="1">
        <v>545</v>
      </c>
      <c r="CC10" s="1">
        <v>336</v>
      </c>
      <c r="CD10" s="1">
        <v>415</v>
      </c>
      <c r="CE10" s="1">
        <v>810</v>
      </c>
      <c r="CF10" s="1">
        <v>1359</v>
      </c>
      <c r="CG10" s="1">
        <v>2849</v>
      </c>
      <c r="CH10" s="1">
        <v>3989</v>
      </c>
      <c r="CI10" s="242">
        <v>615</v>
      </c>
      <c r="CJ10" s="22">
        <v>3988</v>
      </c>
      <c r="CK10" s="1">
        <v>1406</v>
      </c>
      <c r="CL10" s="1">
        <v>3986</v>
      </c>
      <c r="CM10" s="1">
        <v>1435</v>
      </c>
      <c r="CN10" s="1">
        <v>379</v>
      </c>
      <c r="CO10" s="1">
        <v>1307</v>
      </c>
      <c r="CP10" s="1">
        <v>848</v>
      </c>
      <c r="CQ10" s="1">
        <v>17</v>
      </c>
      <c r="CR10" s="1">
        <v>2796</v>
      </c>
      <c r="CS10" s="1">
        <v>685</v>
      </c>
      <c r="CT10" s="1">
        <v>105</v>
      </c>
      <c r="CU10" s="1">
        <v>3990</v>
      </c>
      <c r="CV10" s="1">
        <v>1774</v>
      </c>
      <c r="CW10" s="4" t="s">
        <v>193</v>
      </c>
      <c r="CX10" s="1">
        <v>3993</v>
      </c>
      <c r="CY10" s="1">
        <v>299</v>
      </c>
      <c r="CZ10" s="1">
        <v>1050</v>
      </c>
      <c r="DA10" s="1">
        <v>90</v>
      </c>
      <c r="DB10" s="1">
        <v>458</v>
      </c>
      <c r="DC10" s="1">
        <v>743</v>
      </c>
      <c r="DD10" s="1">
        <v>462</v>
      </c>
      <c r="DE10" s="1">
        <v>179</v>
      </c>
      <c r="DF10" s="1">
        <v>384</v>
      </c>
      <c r="DG10" s="1">
        <v>328</v>
      </c>
      <c r="DH10" s="1">
        <v>1406</v>
      </c>
      <c r="DI10" s="4" t="s">
        <v>193</v>
      </c>
      <c r="DJ10" s="1">
        <v>3988</v>
      </c>
      <c r="DK10" s="1">
        <v>435</v>
      </c>
      <c r="DL10" s="1">
        <v>983</v>
      </c>
      <c r="DM10" s="1">
        <v>1151</v>
      </c>
      <c r="DN10" s="1">
        <v>917</v>
      </c>
      <c r="DO10" s="1">
        <v>502</v>
      </c>
      <c r="DP10" s="6" t="s">
        <v>193</v>
      </c>
    </row>
    <row r="11" spans="2:120">
      <c r="B11" s="5" t="s">
        <v>135</v>
      </c>
      <c r="C11" s="8">
        <f t="shared" si="0"/>
        <v>3.7880000000000003</v>
      </c>
      <c r="D11" s="1">
        <v>378.8</v>
      </c>
      <c r="E11" s="2">
        <f t="shared" si="1"/>
        <v>2.6090892630816587</v>
      </c>
      <c r="F11" s="3">
        <v>15058</v>
      </c>
      <c r="G11" s="1">
        <v>15058</v>
      </c>
      <c r="H11" s="1">
        <v>7548</v>
      </c>
      <c r="I11" s="1">
        <v>7510</v>
      </c>
      <c r="J11" s="1">
        <v>15067</v>
      </c>
      <c r="K11" s="1">
        <v>1257</v>
      </c>
      <c r="L11" s="1">
        <v>2607</v>
      </c>
      <c r="M11" s="1">
        <v>2728</v>
      </c>
      <c r="N11" s="1">
        <v>3147</v>
      </c>
      <c r="O11" s="1">
        <v>2228</v>
      </c>
      <c r="P11" s="1">
        <v>1443</v>
      </c>
      <c r="Q11" s="1">
        <v>932</v>
      </c>
      <c r="R11" s="1">
        <v>415</v>
      </c>
      <c r="S11" s="1">
        <v>212</v>
      </c>
      <c r="T11" s="1">
        <v>98</v>
      </c>
      <c r="U11" s="1">
        <v>14410</v>
      </c>
      <c r="V11" s="1">
        <v>648</v>
      </c>
      <c r="W11" s="1">
        <v>2568</v>
      </c>
      <c r="X11" s="1">
        <v>6979</v>
      </c>
      <c r="Y11" s="1">
        <v>75</v>
      </c>
      <c r="Z11" s="1">
        <v>444</v>
      </c>
      <c r="AA11" s="1">
        <v>920</v>
      </c>
      <c r="AB11" s="1">
        <v>2100</v>
      </c>
      <c r="AC11" s="1">
        <v>3438</v>
      </c>
      <c r="AD11" s="1">
        <f t="shared" si="2"/>
        <v>6977</v>
      </c>
      <c r="AE11" s="1">
        <v>15054</v>
      </c>
      <c r="AF11" s="1">
        <v>3061</v>
      </c>
      <c r="AG11" s="1">
        <v>2047</v>
      </c>
      <c r="AH11" s="1">
        <v>11</v>
      </c>
      <c r="AI11" s="1">
        <v>134</v>
      </c>
      <c r="AJ11" s="8">
        <f t="shared" si="3"/>
        <v>869</v>
      </c>
      <c r="AK11" s="1">
        <v>837</v>
      </c>
      <c r="AL11" s="1">
        <v>32</v>
      </c>
      <c r="AM11" s="1">
        <v>849</v>
      </c>
      <c r="AN11" s="1">
        <v>278</v>
      </c>
      <c r="AO11" s="1">
        <v>146</v>
      </c>
      <c r="AP11" s="1">
        <v>188</v>
      </c>
      <c r="AQ11" s="1">
        <v>237</v>
      </c>
      <c r="AR11" s="1">
        <v>5955</v>
      </c>
      <c r="AS11" s="1">
        <v>537</v>
      </c>
      <c r="AT11" s="1">
        <v>2981</v>
      </c>
      <c r="AU11" s="1">
        <v>994</v>
      </c>
      <c r="AV11" s="1">
        <v>813</v>
      </c>
      <c r="AW11" s="1">
        <v>630</v>
      </c>
      <c r="AX11" s="1">
        <v>3624</v>
      </c>
      <c r="AY11" s="1">
        <v>2621</v>
      </c>
      <c r="AZ11" s="1">
        <v>748</v>
      </c>
      <c r="BA11" s="1">
        <v>255</v>
      </c>
      <c r="BB11" s="1">
        <v>1565</v>
      </c>
      <c r="BC11" s="1">
        <v>842</v>
      </c>
      <c r="BD11" s="1">
        <v>723</v>
      </c>
      <c r="BE11" s="1">
        <v>15061</v>
      </c>
      <c r="BF11" s="1">
        <v>2626</v>
      </c>
      <c r="BG11" s="1">
        <v>2958</v>
      </c>
      <c r="BH11" s="1">
        <v>136</v>
      </c>
      <c r="BI11" s="1">
        <v>190</v>
      </c>
      <c r="BJ11" s="1">
        <v>12</v>
      </c>
      <c r="BK11" s="1">
        <v>7981</v>
      </c>
      <c r="BL11" s="1">
        <v>179</v>
      </c>
      <c r="BM11" s="1">
        <v>65</v>
      </c>
      <c r="BN11" s="1">
        <v>914</v>
      </c>
      <c r="BO11" s="1">
        <v>11194</v>
      </c>
      <c r="BP11" s="1">
        <v>6394</v>
      </c>
      <c r="BQ11" s="1">
        <v>2978</v>
      </c>
      <c r="BR11" s="1">
        <v>1306</v>
      </c>
      <c r="BS11" s="1">
        <v>723</v>
      </c>
      <c r="BT11" s="1">
        <v>710</v>
      </c>
      <c r="BU11" s="1">
        <v>677</v>
      </c>
      <c r="BV11" s="1">
        <v>5401</v>
      </c>
      <c r="BW11" s="1">
        <v>471</v>
      </c>
      <c r="BX11" s="1">
        <v>1149</v>
      </c>
      <c r="BY11" s="1">
        <v>619</v>
      </c>
      <c r="BZ11" s="1">
        <v>410</v>
      </c>
      <c r="CA11" s="1">
        <v>358</v>
      </c>
      <c r="CB11" s="1">
        <v>554</v>
      </c>
      <c r="CC11" s="1">
        <v>489</v>
      </c>
      <c r="CD11" s="1">
        <v>422</v>
      </c>
      <c r="CE11" s="1">
        <v>929</v>
      </c>
      <c r="CF11" s="1">
        <v>2217</v>
      </c>
      <c r="CG11" s="1">
        <v>2559</v>
      </c>
      <c r="CH11" s="1">
        <v>5523</v>
      </c>
      <c r="CI11" s="242">
        <v>1069</v>
      </c>
      <c r="CJ11" s="22">
        <v>5523</v>
      </c>
      <c r="CK11" s="1">
        <v>1495</v>
      </c>
      <c r="CL11" s="1">
        <v>5523</v>
      </c>
      <c r="CM11" s="1">
        <v>1375</v>
      </c>
      <c r="CN11" s="1">
        <v>1070</v>
      </c>
      <c r="CO11" s="1">
        <v>772</v>
      </c>
      <c r="CP11" s="1">
        <v>2279</v>
      </c>
      <c r="CQ11" s="1">
        <v>27</v>
      </c>
      <c r="CR11" s="1">
        <v>3466</v>
      </c>
      <c r="CS11" s="1">
        <v>1161</v>
      </c>
      <c r="CT11" s="1">
        <v>217</v>
      </c>
      <c r="CU11" s="1">
        <v>5523</v>
      </c>
      <c r="CV11" s="1">
        <v>2759</v>
      </c>
      <c r="CW11" s="4" t="s">
        <v>193</v>
      </c>
      <c r="CX11" s="1">
        <v>5525</v>
      </c>
      <c r="CY11" s="1">
        <v>256</v>
      </c>
      <c r="CZ11" s="1">
        <v>1759</v>
      </c>
      <c r="DA11" s="1">
        <v>48</v>
      </c>
      <c r="DB11" s="1">
        <v>589</v>
      </c>
      <c r="DC11" s="1">
        <v>1074</v>
      </c>
      <c r="DD11" s="1">
        <v>408</v>
      </c>
      <c r="DE11" s="1">
        <v>627</v>
      </c>
      <c r="DF11" s="1">
        <v>246</v>
      </c>
      <c r="DG11" s="1">
        <v>518</v>
      </c>
      <c r="DH11" s="1">
        <v>1495</v>
      </c>
      <c r="DI11" s="4" t="s">
        <v>193</v>
      </c>
      <c r="DJ11" s="1">
        <v>5523</v>
      </c>
      <c r="DK11" s="1">
        <v>246</v>
      </c>
      <c r="DL11" s="1">
        <v>688</v>
      </c>
      <c r="DM11" s="1">
        <v>970</v>
      </c>
      <c r="DN11" s="1">
        <v>3382</v>
      </c>
      <c r="DO11" s="1">
        <v>237</v>
      </c>
      <c r="DP11" s="6" t="s">
        <v>193</v>
      </c>
    </row>
    <row r="12" spans="2:120">
      <c r="B12" s="5" t="s">
        <v>136</v>
      </c>
      <c r="C12" s="8">
        <f t="shared" si="0"/>
        <v>1.4650000000000001</v>
      </c>
      <c r="D12" s="1">
        <v>146.5</v>
      </c>
      <c r="E12" s="2">
        <f t="shared" si="1"/>
        <v>3.494856524093124</v>
      </c>
      <c r="F12" s="3">
        <v>12986</v>
      </c>
      <c r="G12" s="1">
        <v>12986</v>
      </c>
      <c r="H12" s="1">
        <v>6596</v>
      </c>
      <c r="I12" s="1">
        <v>6390</v>
      </c>
      <c r="J12" s="1">
        <v>12991</v>
      </c>
      <c r="K12" s="1">
        <v>1071</v>
      </c>
      <c r="L12" s="1">
        <v>2880</v>
      </c>
      <c r="M12" s="1">
        <v>2031</v>
      </c>
      <c r="N12" s="1">
        <v>1759</v>
      </c>
      <c r="O12" s="1">
        <v>1866</v>
      </c>
      <c r="P12" s="1">
        <v>1547</v>
      </c>
      <c r="Q12" s="1">
        <v>874</v>
      </c>
      <c r="R12" s="1">
        <v>505</v>
      </c>
      <c r="S12" s="1">
        <v>312</v>
      </c>
      <c r="T12" s="1">
        <v>146</v>
      </c>
      <c r="U12" s="1">
        <v>12910</v>
      </c>
      <c r="V12" s="1">
        <v>76</v>
      </c>
      <c r="W12" s="1">
        <v>2340</v>
      </c>
      <c r="X12" s="1">
        <v>5900</v>
      </c>
      <c r="Y12" s="1">
        <v>110</v>
      </c>
      <c r="Z12" s="1">
        <v>708</v>
      </c>
      <c r="AA12" s="1">
        <v>1131</v>
      </c>
      <c r="AB12" s="1">
        <v>1598</v>
      </c>
      <c r="AC12" s="1">
        <v>2352</v>
      </c>
      <c r="AD12" s="1">
        <f t="shared" si="2"/>
        <v>5899</v>
      </c>
      <c r="AE12" s="1">
        <v>12984</v>
      </c>
      <c r="AF12" s="1">
        <v>1151</v>
      </c>
      <c r="AG12" s="1">
        <v>801</v>
      </c>
      <c r="AH12" s="1">
        <v>15</v>
      </c>
      <c r="AI12" s="1">
        <v>75</v>
      </c>
      <c r="AJ12" s="8">
        <f t="shared" si="3"/>
        <v>260</v>
      </c>
      <c r="AK12" s="1">
        <v>244</v>
      </c>
      <c r="AL12" s="1">
        <v>16</v>
      </c>
      <c r="AM12" s="1">
        <v>450</v>
      </c>
      <c r="AN12" s="1">
        <v>114</v>
      </c>
      <c r="AO12" s="1">
        <v>62</v>
      </c>
      <c r="AP12" s="1">
        <v>115</v>
      </c>
      <c r="AQ12" s="1">
        <v>159</v>
      </c>
      <c r="AR12" s="1">
        <v>7952</v>
      </c>
      <c r="AS12" s="1">
        <v>178</v>
      </c>
      <c r="AT12" s="1">
        <v>5232</v>
      </c>
      <c r="AU12" s="1">
        <v>2005</v>
      </c>
      <c r="AV12" s="1">
        <v>15</v>
      </c>
      <c r="AW12" s="1">
        <v>522</v>
      </c>
      <c r="AX12" s="1">
        <v>2372</v>
      </c>
      <c r="AY12" s="1">
        <v>1862</v>
      </c>
      <c r="AZ12" s="1">
        <v>369</v>
      </c>
      <c r="BA12" s="1">
        <v>141</v>
      </c>
      <c r="BB12" s="1">
        <v>1059</v>
      </c>
      <c r="BC12" s="1">
        <v>518</v>
      </c>
      <c r="BD12" s="1">
        <v>541</v>
      </c>
      <c r="BE12" s="1">
        <v>12986</v>
      </c>
      <c r="BF12" s="1">
        <v>513</v>
      </c>
      <c r="BG12" s="1">
        <v>1197</v>
      </c>
      <c r="BH12" s="1">
        <v>10</v>
      </c>
      <c r="BI12" s="1">
        <v>47</v>
      </c>
      <c r="BJ12" s="1">
        <v>5</v>
      </c>
      <c r="BK12" s="1">
        <v>10412</v>
      </c>
      <c r="BL12" s="1">
        <v>41</v>
      </c>
      <c r="BM12" s="1">
        <v>25</v>
      </c>
      <c r="BN12" s="1">
        <v>736</v>
      </c>
      <c r="BO12" s="1">
        <v>9030</v>
      </c>
      <c r="BP12" s="1">
        <v>4142</v>
      </c>
      <c r="BQ12" s="1">
        <v>1405</v>
      </c>
      <c r="BR12" s="1">
        <v>1265</v>
      </c>
      <c r="BS12" s="1">
        <v>599</v>
      </c>
      <c r="BT12" s="1">
        <v>566</v>
      </c>
      <c r="BU12" s="1">
        <v>307</v>
      </c>
      <c r="BV12" s="1">
        <v>3488</v>
      </c>
      <c r="BW12" s="1">
        <v>171</v>
      </c>
      <c r="BX12" s="1">
        <v>388</v>
      </c>
      <c r="BY12" s="1">
        <v>224</v>
      </c>
      <c r="BZ12" s="1">
        <v>267</v>
      </c>
      <c r="CA12" s="1">
        <v>314</v>
      </c>
      <c r="CB12" s="1">
        <v>391</v>
      </c>
      <c r="CC12" s="1">
        <v>401</v>
      </c>
      <c r="CD12" s="1">
        <v>501</v>
      </c>
      <c r="CE12" s="1">
        <v>831</v>
      </c>
      <c r="CF12" s="1">
        <v>1483</v>
      </c>
      <c r="CG12" s="1">
        <v>3238</v>
      </c>
      <c r="CH12" s="1">
        <v>3694</v>
      </c>
      <c r="CI12" s="242">
        <v>672</v>
      </c>
      <c r="CJ12" s="22">
        <v>3694</v>
      </c>
      <c r="CK12" s="1">
        <v>1398</v>
      </c>
      <c r="CL12" s="1">
        <v>3696</v>
      </c>
      <c r="CM12" s="1">
        <v>1409</v>
      </c>
      <c r="CN12" s="1">
        <v>577</v>
      </c>
      <c r="CO12" s="1">
        <v>651</v>
      </c>
      <c r="CP12" s="1">
        <v>1035</v>
      </c>
      <c r="CQ12" s="1">
        <v>24</v>
      </c>
      <c r="CR12" s="1">
        <v>2818</v>
      </c>
      <c r="CS12" s="1">
        <v>784</v>
      </c>
      <c r="CT12" s="1">
        <v>105</v>
      </c>
      <c r="CU12" s="1">
        <v>3693</v>
      </c>
      <c r="CV12" s="1">
        <v>1667</v>
      </c>
      <c r="CW12" s="4" t="s">
        <v>193</v>
      </c>
      <c r="CX12" s="1">
        <v>3697</v>
      </c>
      <c r="CY12" s="1">
        <v>305</v>
      </c>
      <c r="CZ12" s="1">
        <v>645</v>
      </c>
      <c r="DA12" s="1">
        <v>55</v>
      </c>
      <c r="DB12" s="1">
        <v>425</v>
      </c>
      <c r="DC12" s="1">
        <v>1034</v>
      </c>
      <c r="DD12" s="1">
        <v>421</v>
      </c>
      <c r="DE12" s="1">
        <v>208</v>
      </c>
      <c r="DF12" s="1">
        <v>372</v>
      </c>
      <c r="DG12" s="1">
        <v>232</v>
      </c>
      <c r="DH12" s="1">
        <v>1398</v>
      </c>
      <c r="DI12" s="4" t="s">
        <v>193</v>
      </c>
      <c r="DJ12" s="1">
        <v>3694</v>
      </c>
      <c r="DK12" s="1">
        <v>284</v>
      </c>
      <c r="DL12" s="1">
        <v>594</v>
      </c>
      <c r="DM12" s="1">
        <v>1857</v>
      </c>
      <c r="DN12" s="1">
        <v>735</v>
      </c>
      <c r="DO12" s="1">
        <v>224</v>
      </c>
      <c r="DP12" s="6" t="s">
        <v>193</v>
      </c>
    </row>
    <row r="13" spans="2:120">
      <c r="B13" s="5" t="s">
        <v>137</v>
      </c>
      <c r="C13" s="8">
        <f t="shared" si="0"/>
        <v>2.9289999999999998</v>
      </c>
      <c r="D13" s="1">
        <v>292.89999999999998</v>
      </c>
      <c r="E13" s="2">
        <f t="shared" si="1"/>
        <v>3.289615643964936</v>
      </c>
      <c r="F13" s="3">
        <v>22374</v>
      </c>
      <c r="G13" s="1">
        <v>22374</v>
      </c>
      <c r="H13" s="1">
        <v>10441</v>
      </c>
      <c r="I13" s="1">
        <v>11933</v>
      </c>
      <c r="J13" s="1">
        <v>22370</v>
      </c>
      <c r="K13" s="1">
        <v>524</v>
      </c>
      <c r="L13" s="1">
        <v>1261</v>
      </c>
      <c r="M13" s="1">
        <v>13268</v>
      </c>
      <c r="N13" s="1">
        <v>2221</v>
      </c>
      <c r="O13" s="1">
        <v>1493</v>
      </c>
      <c r="P13" s="1">
        <v>1229</v>
      </c>
      <c r="Q13" s="1">
        <v>953</v>
      </c>
      <c r="R13" s="1">
        <v>718</v>
      </c>
      <c r="S13" s="1">
        <v>459</v>
      </c>
      <c r="T13" s="1">
        <v>244</v>
      </c>
      <c r="U13" s="1">
        <v>19514</v>
      </c>
      <c r="V13" s="1">
        <v>2860</v>
      </c>
      <c r="W13" s="1">
        <v>5465</v>
      </c>
      <c r="X13" s="1">
        <v>4871</v>
      </c>
      <c r="Y13" s="1">
        <v>139</v>
      </c>
      <c r="Z13" s="1">
        <v>344</v>
      </c>
      <c r="AA13" s="1">
        <v>461</v>
      </c>
      <c r="AB13" s="1">
        <v>1087</v>
      </c>
      <c r="AC13" s="1">
        <v>2843</v>
      </c>
      <c r="AD13" s="1">
        <f t="shared" si="2"/>
        <v>4874</v>
      </c>
      <c r="AE13" s="1">
        <v>22377</v>
      </c>
      <c r="AF13" s="1">
        <v>14880</v>
      </c>
      <c r="AG13" s="1">
        <v>13206</v>
      </c>
      <c r="AH13" s="1">
        <v>11</v>
      </c>
      <c r="AI13" s="1">
        <v>383</v>
      </c>
      <c r="AJ13" s="8">
        <f t="shared" si="3"/>
        <v>1280</v>
      </c>
      <c r="AK13" s="1">
        <v>1262</v>
      </c>
      <c r="AL13" s="1">
        <v>18</v>
      </c>
      <c r="AM13" s="1">
        <v>1253</v>
      </c>
      <c r="AN13" s="1">
        <v>446</v>
      </c>
      <c r="AO13" s="1">
        <v>102</v>
      </c>
      <c r="AP13" s="1">
        <v>415</v>
      </c>
      <c r="AQ13" s="1">
        <v>290</v>
      </c>
      <c r="AR13" s="1">
        <v>4162</v>
      </c>
      <c r="AS13" s="1">
        <v>1237</v>
      </c>
      <c r="AT13" s="1">
        <v>1018</v>
      </c>
      <c r="AU13" s="1">
        <v>371</v>
      </c>
      <c r="AV13" s="1">
        <v>1001</v>
      </c>
      <c r="AW13" s="1">
        <v>535</v>
      </c>
      <c r="AX13" s="1">
        <v>1386</v>
      </c>
      <c r="AY13" s="1">
        <v>818</v>
      </c>
      <c r="AZ13" s="1">
        <v>419</v>
      </c>
      <c r="BA13" s="1">
        <v>149</v>
      </c>
      <c r="BB13" s="1">
        <v>696</v>
      </c>
      <c r="BC13" s="1">
        <v>258</v>
      </c>
      <c r="BD13" s="1">
        <v>438</v>
      </c>
      <c r="BE13" s="1">
        <v>22376</v>
      </c>
      <c r="BF13" s="1">
        <v>10189</v>
      </c>
      <c r="BG13" s="1">
        <v>6328</v>
      </c>
      <c r="BH13" s="1">
        <v>120</v>
      </c>
      <c r="BI13" s="1">
        <v>578</v>
      </c>
      <c r="BJ13" s="1">
        <v>377</v>
      </c>
      <c r="BK13" s="1">
        <v>2143</v>
      </c>
      <c r="BL13" s="1">
        <v>351</v>
      </c>
      <c r="BM13" s="1">
        <v>132</v>
      </c>
      <c r="BN13" s="1">
        <v>2158</v>
      </c>
      <c r="BO13" s="1">
        <v>20592</v>
      </c>
      <c r="BP13" s="1">
        <v>7390</v>
      </c>
      <c r="BQ13" s="1">
        <v>2604</v>
      </c>
      <c r="BR13" s="1">
        <v>871</v>
      </c>
      <c r="BS13" s="1">
        <v>673</v>
      </c>
      <c r="BT13" s="1">
        <v>395</v>
      </c>
      <c r="BU13" s="1">
        <v>2847</v>
      </c>
      <c r="BV13" s="1">
        <v>6048</v>
      </c>
      <c r="BW13" s="1">
        <v>524</v>
      </c>
      <c r="BX13" s="1">
        <v>1852</v>
      </c>
      <c r="BY13" s="1">
        <v>841</v>
      </c>
      <c r="BZ13" s="1">
        <v>425</v>
      </c>
      <c r="CA13" s="1">
        <v>294</v>
      </c>
      <c r="CB13" s="1">
        <v>550</v>
      </c>
      <c r="CC13" s="1">
        <v>611</v>
      </c>
      <c r="CD13" s="1">
        <v>235</v>
      </c>
      <c r="CE13" s="1">
        <v>716</v>
      </c>
      <c r="CF13" s="1">
        <v>13140</v>
      </c>
      <c r="CG13" s="1">
        <v>1763</v>
      </c>
      <c r="CH13" s="1">
        <v>5932</v>
      </c>
      <c r="CI13" s="242">
        <v>387</v>
      </c>
      <c r="CJ13" s="22">
        <v>5932</v>
      </c>
      <c r="CK13" s="1">
        <v>2226</v>
      </c>
      <c r="CL13" s="1">
        <v>5931</v>
      </c>
      <c r="CM13" s="1">
        <v>2089</v>
      </c>
      <c r="CN13" s="1">
        <v>279</v>
      </c>
      <c r="CO13" s="1">
        <v>346</v>
      </c>
      <c r="CP13" s="1">
        <v>3213</v>
      </c>
      <c r="CQ13" s="1">
        <v>4</v>
      </c>
      <c r="CR13" s="1">
        <v>3327</v>
      </c>
      <c r="CS13" s="1">
        <v>932</v>
      </c>
      <c r="CT13" s="1">
        <v>115</v>
      </c>
      <c r="CU13" s="1">
        <v>5931</v>
      </c>
      <c r="CV13" s="1">
        <v>2223</v>
      </c>
      <c r="CW13" s="4" t="s">
        <v>193</v>
      </c>
      <c r="CX13" s="1">
        <v>5933</v>
      </c>
      <c r="CY13" s="1">
        <v>423</v>
      </c>
      <c r="CZ13" s="1">
        <v>968</v>
      </c>
      <c r="DA13" s="1">
        <v>196</v>
      </c>
      <c r="DB13" s="1">
        <v>267</v>
      </c>
      <c r="DC13" s="1">
        <v>635</v>
      </c>
      <c r="DD13" s="1">
        <v>318</v>
      </c>
      <c r="DE13" s="1">
        <v>590</v>
      </c>
      <c r="DF13" s="1">
        <v>181</v>
      </c>
      <c r="DG13" s="1">
        <v>2355</v>
      </c>
      <c r="DH13" s="1">
        <v>2226</v>
      </c>
      <c r="DI13" s="4" t="s">
        <v>193</v>
      </c>
      <c r="DJ13" s="1">
        <v>5932</v>
      </c>
      <c r="DK13" s="1">
        <v>589</v>
      </c>
      <c r="DL13" s="1">
        <v>1424</v>
      </c>
      <c r="DM13" s="1">
        <v>3086</v>
      </c>
      <c r="DN13" s="1">
        <v>537</v>
      </c>
      <c r="DO13" s="1">
        <v>296</v>
      </c>
      <c r="DP13" s="6" t="s">
        <v>193</v>
      </c>
    </row>
    <row r="14" spans="2:120">
      <c r="B14" s="5" t="s">
        <v>138</v>
      </c>
      <c r="C14" s="8">
        <f t="shared" si="0"/>
        <v>4.8757000000000001</v>
      </c>
      <c r="D14" s="1">
        <v>487.57</v>
      </c>
      <c r="E14" s="2">
        <f t="shared" si="1"/>
        <v>2.2696019300361883</v>
      </c>
      <c r="F14" s="3">
        <v>19176</v>
      </c>
      <c r="G14" s="1">
        <v>19176</v>
      </c>
      <c r="H14" s="1">
        <v>9151</v>
      </c>
      <c r="I14" s="1">
        <v>10025</v>
      </c>
      <c r="J14" s="1">
        <v>19180</v>
      </c>
      <c r="K14" s="1">
        <v>1001</v>
      </c>
      <c r="L14" s="1">
        <v>2571</v>
      </c>
      <c r="M14" s="1">
        <v>2364</v>
      </c>
      <c r="N14" s="1">
        <v>2265</v>
      </c>
      <c r="O14" s="1">
        <v>2621</v>
      </c>
      <c r="P14" s="1">
        <v>2429</v>
      </c>
      <c r="Q14" s="1">
        <v>2285</v>
      </c>
      <c r="R14" s="1">
        <v>1921</v>
      </c>
      <c r="S14" s="1">
        <v>1164</v>
      </c>
      <c r="T14" s="1">
        <v>559</v>
      </c>
      <c r="U14" s="1">
        <v>18815</v>
      </c>
      <c r="V14" s="1">
        <v>361</v>
      </c>
      <c r="W14" s="1">
        <v>5277</v>
      </c>
      <c r="X14" s="1">
        <v>2774</v>
      </c>
      <c r="Y14" s="1">
        <v>145</v>
      </c>
      <c r="Z14" s="1">
        <v>332</v>
      </c>
      <c r="AA14" s="1">
        <v>439</v>
      </c>
      <c r="AB14" s="1">
        <v>726</v>
      </c>
      <c r="AC14" s="1">
        <v>1131</v>
      </c>
      <c r="AD14" s="1">
        <f t="shared" si="2"/>
        <v>2773</v>
      </c>
      <c r="AE14" s="1">
        <v>19176</v>
      </c>
      <c r="AF14" s="1">
        <v>15039</v>
      </c>
      <c r="AG14" s="1">
        <v>13873</v>
      </c>
      <c r="AH14" s="1">
        <v>4</v>
      </c>
      <c r="AI14" s="1">
        <v>392</v>
      </c>
      <c r="AJ14" s="8">
        <f t="shared" si="3"/>
        <v>770</v>
      </c>
      <c r="AK14" s="1">
        <v>757</v>
      </c>
      <c r="AL14" s="1">
        <v>13</v>
      </c>
      <c r="AM14" s="1">
        <v>1127</v>
      </c>
      <c r="AN14" s="1">
        <v>548</v>
      </c>
      <c r="AO14" s="1">
        <v>77</v>
      </c>
      <c r="AP14" s="1">
        <v>296</v>
      </c>
      <c r="AQ14" s="1">
        <v>206</v>
      </c>
      <c r="AR14" s="1">
        <v>1526</v>
      </c>
      <c r="AS14" s="1">
        <v>458</v>
      </c>
      <c r="AT14" s="1">
        <v>292</v>
      </c>
      <c r="AU14" s="1">
        <v>136</v>
      </c>
      <c r="AV14" s="1">
        <v>315</v>
      </c>
      <c r="AW14" s="1">
        <v>325</v>
      </c>
      <c r="AX14" s="1">
        <v>1088</v>
      </c>
      <c r="AY14" s="1">
        <v>507</v>
      </c>
      <c r="AZ14" s="1">
        <v>427</v>
      </c>
      <c r="BA14" s="1">
        <v>154</v>
      </c>
      <c r="BB14" s="1">
        <v>396</v>
      </c>
      <c r="BC14" s="1">
        <v>150</v>
      </c>
      <c r="BD14" s="1">
        <v>246</v>
      </c>
      <c r="BE14" s="1">
        <v>19175</v>
      </c>
      <c r="BF14" s="1">
        <v>7502</v>
      </c>
      <c r="BG14" s="1">
        <v>8997</v>
      </c>
      <c r="BH14" s="1">
        <v>157</v>
      </c>
      <c r="BI14" s="1">
        <v>229</v>
      </c>
      <c r="BJ14" s="1">
        <v>14</v>
      </c>
      <c r="BK14" s="1">
        <v>934</v>
      </c>
      <c r="BL14" s="1">
        <v>130</v>
      </c>
      <c r="BM14" s="1">
        <v>119</v>
      </c>
      <c r="BN14" s="1">
        <v>1093</v>
      </c>
      <c r="BO14" s="1">
        <v>15605</v>
      </c>
      <c r="BP14" s="1">
        <v>8912</v>
      </c>
      <c r="BQ14" s="1">
        <v>5291</v>
      </c>
      <c r="BR14" s="1">
        <v>1669</v>
      </c>
      <c r="BS14" s="1">
        <v>970</v>
      </c>
      <c r="BT14" s="1">
        <v>482</v>
      </c>
      <c r="BU14" s="1">
        <v>500</v>
      </c>
      <c r="BV14" s="1">
        <v>8288</v>
      </c>
      <c r="BW14" s="1">
        <v>911</v>
      </c>
      <c r="BX14" s="1">
        <v>2756</v>
      </c>
      <c r="BY14" s="1">
        <v>1125</v>
      </c>
      <c r="BZ14" s="1">
        <v>762</v>
      </c>
      <c r="CA14" s="1">
        <v>512</v>
      </c>
      <c r="CB14" s="1">
        <v>735</v>
      </c>
      <c r="CC14" s="1">
        <v>486</v>
      </c>
      <c r="CD14" s="1">
        <v>389</v>
      </c>
      <c r="CE14" s="1">
        <v>612</v>
      </c>
      <c r="CF14" s="1">
        <v>1811</v>
      </c>
      <c r="CG14" s="1">
        <v>2602</v>
      </c>
      <c r="CH14" s="1">
        <v>8290</v>
      </c>
      <c r="CI14" s="242">
        <v>268</v>
      </c>
      <c r="CJ14" s="22">
        <v>8290</v>
      </c>
      <c r="CK14" s="1">
        <v>2878</v>
      </c>
      <c r="CL14" s="1">
        <v>8291</v>
      </c>
      <c r="CM14" s="1">
        <v>4505</v>
      </c>
      <c r="CN14" s="1">
        <v>544</v>
      </c>
      <c r="CO14" s="1">
        <v>1865</v>
      </c>
      <c r="CP14" s="1">
        <v>1363</v>
      </c>
      <c r="CQ14" s="1">
        <v>14</v>
      </c>
      <c r="CR14" s="1">
        <v>4360</v>
      </c>
      <c r="CS14" s="1">
        <v>463</v>
      </c>
      <c r="CT14" s="1">
        <v>142</v>
      </c>
      <c r="CU14" s="1">
        <v>8290</v>
      </c>
      <c r="CV14" s="1">
        <v>2385</v>
      </c>
      <c r="CW14" s="4" t="s">
        <v>193</v>
      </c>
      <c r="CX14" s="1">
        <v>8290</v>
      </c>
      <c r="CY14" s="1">
        <v>1246</v>
      </c>
      <c r="CZ14" s="1">
        <v>1622</v>
      </c>
      <c r="DA14" s="1">
        <v>678</v>
      </c>
      <c r="DB14" s="1">
        <v>627</v>
      </c>
      <c r="DC14" s="1">
        <v>1538</v>
      </c>
      <c r="DD14" s="1">
        <v>817</v>
      </c>
      <c r="DE14" s="1">
        <v>1186</v>
      </c>
      <c r="DF14" s="1">
        <v>164</v>
      </c>
      <c r="DG14" s="1">
        <v>412</v>
      </c>
      <c r="DH14" s="1">
        <v>2878</v>
      </c>
      <c r="DI14" s="4" t="s">
        <v>193</v>
      </c>
      <c r="DJ14" s="1">
        <v>8292</v>
      </c>
      <c r="DK14" s="1">
        <v>820</v>
      </c>
      <c r="DL14" s="1">
        <v>2943</v>
      </c>
      <c r="DM14" s="1">
        <v>2411</v>
      </c>
      <c r="DN14" s="1">
        <v>1679</v>
      </c>
      <c r="DO14" s="1">
        <v>439</v>
      </c>
      <c r="DP14" s="6" t="s">
        <v>193</v>
      </c>
    </row>
    <row r="15" spans="2:120">
      <c r="B15" s="5" t="s">
        <v>139</v>
      </c>
      <c r="C15" s="8">
        <f t="shared" si="0"/>
        <v>3.6315</v>
      </c>
      <c r="D15" s="1">
        <v>363.15</v>
      </c>
      <c r="E15" s="2">
        <f t="shared" si="1"/>
        <v>2.3944907110826392</v>
      </c>
      <c r="F15" s="3">
        <v>18786</v>
      </c>
      <c r="G15" s="1">
        <v>18788</v>
      </c>
      <c r="H15" s="1">
        <v>9213</v>
      </c>
      <c r="I15" s="1">
        <v>9575</v>
      </c>
      <c r="J15" s="1">
        <v>18787</v>
      </c>
      <c r="K15" s="1">
        <v>1076</v>
      </c>
      <c r="L15" s="1">
        <v>2709</v>
      </c>
      <c r="M15" s="1">
        <v>1685</v>
      </c>
      <c r="N15" s="1">
        <v>2600</v>
      </c>
      <c r="O15" s="1">
        <v>2762</v>
      </c>
      <c r="P15" s="1">
        <v>2665</v>
      </c>
      <c r="Q15" s="1">
        <v>2234</v>
      </c>
      <c r="R15" s="1">
        <v>1672</v>
      </c>
      <c r="S15" s="1">
        <v>1042</v>
      </c>
      <c r="T15" s="1">
        <v>342</v>
      </c>
      <c r="U15" s="1">
        <v>18689</v>
      </c>
      <c r="V15" s="1">
        <v>97</v>
      </c>
      <c r="W15" s="1">
        <v>4710</v>
      </c>
      <c r="X15" s="1">
        <v>3389</v>
      </c>
      <c r="Y15" s="1">
        <v>219</v>
      </c>
      <c r="Z15" s="1">
        <v>792</v>
      </c>
      <c r="AA15" s="1">
        <v>639</v>
      </c>
      <c r="AB15" s="1">
        <v>776</v>
      </c>
      <c r="AC15" s="1">
        <v>963</v>
      </c>
      <c r="AD15" s="1">
        <f t="shared" si="2"/>
        <v>3389</v>
      </c>
      <c r="AE15" s="1">
        <v>18792</v>
      </c>
      <c r="AF15" s="1">
        <v>12406</v>
      </c>
      <c r="AG15" s="1">
        <v>11034</v>
      </c>
      <c r="AH15" s="1">
        <v>2</v>
      </c>
      <c r="AI15" s="1">
        <v>582</v>
      </c>
      <c r="AJ15" s="8">
        <f t="shared" si="3"/>
        <v>788</v>
      </c>
      <c r="AK15" s="1">
        <v>772</v>
      </c>
      <c r="AL15" s="1">
        <v>16</v>
      </c>
      <c r="AM15" s="1">
        <v>1088</v>
      </c>
      <c r="AN15" s="1">
        <v>430</v>
      </c>
      <c r="AO15" s="1">
        <v>81</v>
      </c>
      <c r="AP15" s="1">
        <v>336</v>
      </c>
      <c r="AQ15" s="1">
        <v>241</v>
      </c>
      <c r="AR15" s="1">
        <v>3785</v>
      </c>
      <c r="AS15" s="1">
        <v>1027</v>
      </c>
      <c r="AT15" s="1">
        <v>1975</v>
      </c>
      <c r="AU15" s="1">
        <v>226</v>
      </c>
      <c r="AV15" s="1">
        <v>224</v>
      </c>
      <c r="AW15" s="1">
        <v>333</v>
      </c>
      <c r="AX15" s="1">
        <v>993</v>
      </c>
      <c r="AY15" s="1">
        <v>320</v>
      </c>
      <c r="AZ15" s="1">
        <v>528</v>
      </c>
      <c r="BA15" s="1">
        <v>145</v>
      </c>
      <c r="BB15" s="1">
        <v>520</v>
      </c>
      <c r="BC15" s="1">
        <v>203</v>
      </c>
      <c r="BD15" s="1">
        <v>317</v>
      </c>
      <c r="BE15" s="1">
        <v>18788</v>
      </c>
      <c r="BF15" s="1">
        <v>7001</v>
      </c>
      <c r="BG15" s="1">
        <v>6607</v>
      </c>
      <c r="BH15" s="1">
        <v>84</v>
      </c>
      <c r="BI15" s="1">
        <v>325</v>
      </c>
      <c r="BJ15" s="1">
        <v>27</v>
      </c>
      <c r="BK15" s="1">
        <v>3139</v>
      </c>
      <c r="BL15" s="1">
        <v>368</v>
      </c>
      <c r="BM15" s="1">
        <v>112</v>
      </c>
      <c r="BN15" s="1">
        <v>1125</v>
      </c>
      <c r="BO15" s="1">
        <v>15001</v>
      </c>
      <c r="BP15" s="1">
        <v>9114</v>
      </c>
      <c r="BQ15" s="1">
        <v>5266</v>
      </c>
      <c r="BR15" s="1">
        <v>1713</v>
      </c>
      <c r="BS15" s="1">
        <v>1309</v>
      </c>
      <c r="BT15" s="1">
        <v>552</v>
      </c>
      <c r="BU15" s="1">
        <v>274</v>
      </c>
      <c r="BV15" s="1">
        <v>8481</v>
      </c>
      <c r="BW15" s="1">
        <v>1032</v>
      </c>
      <c r="BX15" s="1">
        <v>2698</v>
      </c>
      <c r="BY15" s="1">
        <v>1231</v>
      </c>
      <c r="BZ15" s="1">
        <v>729</v>
      </c>
      <c r="CA15" s="1">
        <v>643</v>
      </c>
      <c r="CB15" s="1">
        <v>660</v>
      </c>
      <c r="CC15" s="1">
        <v>513</v>
      </c>
      <c r="CD15" s="1">
        <v>405</v>
      </c>
      <c r="CE15" s="1">
        <v>570</v>
      </c>
      <c r="CF15" s="1">
        <v>1121</v>
      </c>
      <c r="CG15" s="1">
        <v>2561</v>
      </c>
      <c r="CH15" s="1">
        <v>7805</v>
      </c>
      <c r="CI15" s="242">
        <v>295</v>
      </c>
      <c r="CJ15" s="22">
        <v>7805</v>
      </c>
      <c r="CK15" s="1">
        <v>2628</v>
      </c>
      <c r="CL15" s="1">
        <v>7805</v>
      </c>
      <c r="CM15" s="1">
        <v>5093</v>
      </c>
      <c r="CN15" s="1">
        <v>831</v>
      </c>
      <c r="CO15" s="1">
        <v>417</v>
      </c>
      <c r="CP15" s="1">
        <v>1437</v>
      </c>
      <c r="CQ15" s="1">
        <v>27</v>
      </c>
      <c r="CR15" s="1">
        <v>4001</v>
      </c>
      <c r="CS15" s="1">
        <v>393</v>
      </c>
      <c r="CT15" s="1">
        <v>183</v>
      </c>
      <c r="CU15" s="1">
        <v>7806</v>
      </c>
      <c r="CV15" s="1">
        <v>2070</v>
      </c>
      <c r="CW15" s="4" t="s">
        <v>193</v>
      </c>
      <c r="CX15" s="1">
        <v>7808</v>
      </c>
      <c r="CY15" s="1">
        <v>988</v>
      </c>
      <c r="CZ15" s="1">
        <v>1550</v>
      </c>
      <c r="DA15" s="1">
        <v>507</v>
      </c>
      <c r="DB15" s="1">
        <v>550</v>
      </c>
      <c r="DC15" s="1">
        <v>1562</v>
      </c>
      <c r="DD15" s="1">
        <v>848</v>
      </c>
      <c r="DE15" s="1">
        <v>1161</v>
      </c>
      <c r="DF15" s="1">
        <v>233</v>
      </c>
      <c r="DG15" s="1">
        <v>409</v>
      </c>
      <c r="DH15" s="1">
        <v>2628</v>
      </c>
      <c r="DI15" s="4" t="s">
        <v>193</v>
      </c>
      <c r="DJ15" s="1">
        <v>7805</v>
      </c>
      <c r="DK15" s="1">
        <v>760</v>
      </c>
      <c r="DL15" s="1">
        <v>3013</v>
      </c>
      <c r="DM15" s="1">
        <v>2467</v>
      </c>
      <c r="DN15" s="1">
        <v>1168</v>
      </c>
      <c r="DO15" s="1">
        <v>397</v>
      </c>
      <c r="DP15" s="6" t="s">
        <v>193</v>
      </c>
    </row>
    <row r="16" spans="2:120">
      <c r="B16" s="5" t="s">
        <v>140</v>
      </c>
      <c r="C16" s="8">
        <f t="shared" si="0"/>
        <v>4.1325000000000003</v>
      </c>
      <c r="D16" s="1">
        <v>413.25</v>
      </c>
      <c r="E16" s="2">
        <f t="shared" si="1"/>
        <v>3.1473119796811062</v>
      </c>
      <c r="F16" s="3">
        <v>22383</v>
      </c>
      <c r="G16" s="1">
        <v>22380</v>
      </c>
      <c r="H16" s="1">
        <v>10969</v>
      </c>
      <c r="I16" s="1">
        <v>11411</v>
      </c>
      <c r="J16" s="1">
        <v>22371</v>
      </c>
      <c r="K16" s="1">
        <v>1716</v>
      </c>
      <c r="L16" s="1">
        <v>4321</v>
      </c>
      <c r="M16" s="1">
        <v>3164</v>
      </c>
      <c r="N16" s="1">
        <v>2966</v>
      </c>
      <c r="O16" s="1">
        <v>2933</v>
      </c>
      <c r="P16" s="1">
        <v>2619</v>
      </c>
      <c r="Q16" s="1">
        <v>2028</v>
      </c>
      <c r="R16" s="1">
        <v>1360</v>
      </c>
      <c r="S16" s="1">
        <v>890</v>
      </c>
      <c r="T16" s="1">
        <v>374</v>
      </c>
      <c r="U16" s="1">
        <v>22305</v>
      </c>
      <c r="V16" s="1">
        <v>78</v>
      </c>
      <c r="W16" s="1">
        <v>4359</v>
      </c>
      <c r="X16" s="1">
        <v>5939</v>
      </c>
      <c r="Y16" s="1">
        <v>153</v>
      </c>
      <c r="Z16" s="1">
        <v>906</v>
      </c>
      <c r="AA16" s="1">
        <v>1262</v>
      </c>
      <c r="AB16" s="1">
        <v>1789</v>
      </c>
      <c r="AC16" s="1">
        <v>1828</v>
      </c>
      <c r="AD16" s="1">
        <f t="shared" si="2"/>
        <v>5938</v>
      </c>
      <c r="AE16" s="1">
        <v>22383</v>
      </c>
      <c r="AF16" s="1">
        <v>7319</v>
      </c>
      <c r="AG16" s="1">
        <v>6573</v>
      </c>
      <c r="AH16" s="1">
        <v>5</v>
      </c>
      <c r="AI16" s="1">
        <v>210</v>
      </c>
      <c r="AJ16" s="8">
        <f t="shared" si="3"/>
        <v>531</v>
      </c>
      <c r="AK16" s="1">
        <v>486</v>
      </c>
      <c r="AL16" s="1">
        <v>45</v>
      </c>
      <c r="AM16" s="1">
        <v>948</v>
      </c>
      <c r="AN16" s="1">
        <v>498</v>
      </c>
      <c r="AO16" s="1">
        <v>59</v>
      </c>
      <c r="AP16" s="1">
        <v>243</v>
      </c>
      <c r="AQ16" s="1">
        <v>148</v>
      </c>
      <c r="AR16" s="1">
        <v>11100</v>
      </c>
      <c r="AS16" s="1">
        <v>261</v>
      </c>
      <c r="AT16" s="1">
        <v>8895</v>
      </c>
      <c r="AU16" s="1">
        <v>765</v>
      </c>
      <c r="AV16" s="1">
        <v>80</v>
      </c>
      <c r="AW16" s="1">
        <v>1099</v>
      </c>
      <c r="AX16" s="1">
        <v>2160</v>
      </c>
      <c r="AY16" s="1">
        <v>1358</v>
      </c>
      <c r="AZ16" s="1">
        <v>582</v>
      </c>
      <c r="BA16" s="1">
        <v>220</v>
      </c>
      <c r="BB16" s="1">
        <v>856</v>
      </c>
      <c r="BC16" s="1">
        <v>207</v>
      </c>
      <c r="BD16" s="1">
        <v>649</v>
      </c>
      <c r="BE16" s="1">
        <v>22383</v>
      </c>
      <c r="BF16" s="1">
        <v>3204</v>
      </c>
      <c r="BG16" s="1">
        <v>5679</v>
      </c>
      <c r="BH16" s="1">
        <v>52</v>
      </c>
      <c r="BI16" s="1">
        <v>42</v>
      </c>
      <c r="BJ16" s="1">
        <v>10</v>
      </c>
      <c r="BK16" s="1">
        <v>11922</v>
      </c>
      <c r="BL16" s="1">
        <v>101</v>
      </c>
      <c r="BM16" s="1">
        <v>28</v>
      </c>
      <c r="BN16" s="1">
        <v>1345</v>
      </c>
      <c r="BO16" s="1">
        <v>16347</v>
      </c>
      <c r="BP16" s="1">
        <v>8810</v>
      </c>
      <c r="BQ16" s="1">
        <v>4053</v>
      </c>
      <c r="BR16" s="1">
        <v>2038</v>
      </c>
      <c r="BS16" s="1">
        <v>1370</v>
      </c>
      <c r="BT16" s="1">
        <v>809</v>
      </c>
      <c r="BU16" s="1">
        <v>540</v>
      </c>
      <c r="BV16" s="1">
        <v>7836</v>
      </c>
      <c r="BW16" s="1">
        <v>589</v>
      </c>
      <c r="BX16" s="1">
        <v>1230</v>
      </c>
      <c r="BY16" s="1">
        <v>711</v>
      </c>
      <c r="BZ16" s="1">
        <v>754</v>
      </c>
      <c r="CA16" s="1">
        <v>623</v>
      </c>
      <c r="CB16" s="1">
        <v>947</v>
      </c>
      <c r="CC16" s="1">
        <v>832</v>
      </c>
      <c r="CD16" s="1">
        <v>1005</v>
      </c>
      <c r="CE16" s="1">
        <v>1145</v>
      </c>
      <c r="CF16" s="1">
        <v>2098</v>
      </c>
      <c r="CG16" s="1">
        <v>4508</v>
      </c>
      <c r="CH16" s="1">
        <v>7087</v>
      </c>
      <c r="CI16" s="242">
        <v>410</v>
      </c>
      <c r="CJ16" s="22">
        <v>7087</v>
      </c>
      <c r="CK16" s="1">
        <v>2610</v>
      </c>
      <c r="CL16" s="1">
        <v>7087</v>
      </c>
      <c r="CM16" s="1">
        <v>4332</v>
      </c>
      <c r="CN16" s="1">
        <v>1266</v>
      </c>
      <c r="CO16" s="1">
        <v>368</v>
      </c>
      <c r="CP16" s="1">
        <v>1099</v>
      </c>
      <c r="CQ16" s="1">
        <v>22</v>
      </c>
      <c r="CR16" s="1">
        <v>4633</v>
      </c>
      <c r="CS16" s="1">
        <v>902</v>
      </c>
      <c r="CT16" s="1">
        <v>132</v>
      </c>
      <c r="CU16" s="1">
        <v>7087</v>
      </c>
      <c r="CV16" s="1">
        <v>1840</v>
      </c>
      <c r="CW16" s="4" t="s">
        <v>193</v>
      </c>
      <c r="CX16" s="1">
        <v>7086</v>
      </c>
      <c r="CY16" s="1">
        <v>799</v>
      </c>
      <c r="CZ16" s="1">
        <v>968</v>
      </c>
      <c r="DA16" s="1">
        <v>384</v>
      </c>
      <c r="DB16" s="1">
        <v>823</v>
      </c>
      <c r="DC16" s="1">
        <v>1726</v>
      </c>
      <c r="DD16" s="1">
        <v>929</v>
      </c>
      <c r="DE16" s="1">
        <v>543</v>
      </c>
      <c r="DF16" s="1">
        <v>567</v>
      </c>
      <c r="DG16" s="1">
        <v>347</v>
      </c>
      <c r="DH16" s="1">
        <v>2610</v>
      </c>
      <c r="DI16" s="4" t="s">
        <v>193</v>
      </c>
      <c r="DJ16" s="1">
        <v>7087</v>
      </c>
      <c r="DK16" s="1">
        <v>539</v>
      </c>
      <c r="DL16" s="1">
        <v>4023</v>
      </c>
      <c r="DM16" s="1">
        <v>1271</v>
      </c>
      <c r="DN16" s="1">
        <v>1166</v>
      </c>
      <c r="DO16" s="1">
        <v>88</v>
      </c>
      <c r="DP16" s="6" t="s">
        <v>193</v>
      </c>
    </row>
    <row r="17" spans="2:120">
      <c r="B17" s="5" t="s">
        <v>141</v>
      </c>
      <c r="C17" s="8">
        <f t="shared" si="0"/>
        <v>3.0846</v>
      </c>
      <c r="D17" s="1">
        <v>308.45999999999998</v>
      </c>
      <c r="E17" s="2">
        <f t="shared" si="1"/>
        <v>2.3300878651151744</v>
      </c>
      <c r="F17" s="3">
        <v>9935</v>
      </c>
      <c r="G17" s="1">
        <v>9935</v>
      </c>
      <c r="H17" s="1">
        <v>4556</v>
      </c>
      <c r="I17" s="1">
        <v>5379</v>
      </c>
      <c r="J17" s="1">
        <v>9937</v>
      </c>
      <c r="K17" s="1">
        <v>648</v>
      </c>
      <c r="L17" s="1">
        <v>1552</v>
      </c>
      <c r="M17" s="1">
        <v>1162</v>
      </c>
      <c r="N17" s="1">
        <v>1302</v>
      </c>
      <c r="O17" s="1">
        <v>1060</v>
      </c>
      <c r="P17" s="1">
        <v>1353</v>
      </c>
      <c r="Q17" s="1">
        <v>1275</v>
      </c>
      <c r="R17" s="1">
        <v>765</v>
      </c>
      <c r="S17" s="1">
        <v>562</v>
      </c>
      <c r="T17" s="1">
        <v>258</v>
      </c>
      <c r="U17" s="1">
        <v>9812</v>
      </c>
      <c r="V17" s="1">
        <v>123</v>
      </c>
      <c r="W17" s="1">
        <v>3061</v>
      </c>
      <c r="X17" s="1">
        <v>855</v>
      </c>
      <c r="Y17" s="1">
        <v>71</v>
      </c>
      <c r="Z17" s="1">
        <v>118</v>
      </c>
      <c r="AA17" s="1">
        <v>102</v>
      </c>
      <c r="AB17" s="1">
        <v>281</v>
      </c>
      <c r="AC17" s="1">
        <v>282</v>
      </c>
      <c r="AD17" s="1">
        <f t="shared" si="2"/>
        <v>854</v>
      </c>
      <c r="AE17" s="1">
        <v>9932</v>
      </c>
      <c r="AF17" s="1">
        <v>7905</v>
      </c>
      <c r="AG17" s="1">
        <v>7509</v>
      </c>
      <c r="AH17" s="1">
        <v>0</v>
      </c>
      <c r="AI17" s="1">
        <v>152</v>
      </c>
      <c r="AJ17" s="8">
        <f t="shared" si="3"/>
        <v>244</v>
      </c>
      <c r="AK17" s="1">
        <v>244</v>
      </c>
      <c r="AL17" s="1">
        <v>0</v>
      </c>
      <c r="AM17" s="1">
        <v>857</v>
      </c>
      <c r="AN17" s="1">
        <v>622</v>
      </c>
      <c r="AO17" s="1">
        <v>43</v>
      </c>
      <c r="AP17" s="1">
        <v>98</v>
      </c>
      <c r="AQ17" s="1">
        <v>94</v>
      </c>
      <c r="AR17" s="1">
        <v>261</v>
      </c>
      <c r="AS17" s="1">
        <v>34</v>
      </c>
      <c r="AT17" s="1">
        <v>138</v>
      </c>
      <c r="AU17" s="1">
        <v>29</v>
      </c>
      <c r="AV17" s="1">
        <v>11</v>
      </c>
      <c r="AW17" s="1">
        <v>49</v>
      </c>
      <c r="AX17" s="1">
        <v>804</v>
      </c>
      <c r="AY17" s="1">
        <v>245</v>
      </c>
      <c r="AZ17" s="1">
        <v>420</v>
      </c>
      <c r="BA17" s="1">
        <v>139</v>
      </c>
      <c r="BB17" s="1">
        <v>105</v>
      </c>
      <c r="BC17" s="1">
        <v>16</v>
      </c>
      <c r="BD17" s="1">
        <v>89</v>
      </c>
      <c r="BE17" s="1">
        <v>9934</v>
      </c>
      <c r="BF17" s="1">
        <v>4454</v>
      </c>
      <c r="BG17" s="1">
        <v>4478</v>
      </c>
      <c r="BH17" s="1">
        <v>18</v>
      </c>
      <c r="BI17" s="1">
        <v>24</v>
      </c>
      <c r="BJ17" s="1">
        <v>13</v>
      </c>
      <c r="BK17" s="1">
        <v>365</v>
      </c>
      <c r="BL17" s="1">
        <v>10</v>
      </c>
      <c r="BM17" s="1">
        <v>37</v>
      </c>
      <c r="BN17" s="1">
        <v>535</v>
      </c>
      <c r="BO17" s="1">
        <v>7736</v>
      </c>
      <c r="BP17" s="1">
        <v>4238</v>
      </c>
      <c r="BQ17" s="1">
        <v>2353</v>
      </c>
      <c r="BR17" s="1">
        <v>975</v>
      </c>
      <c r="BS17" s="1">
        <v>338</v>
      </c>
      <c r="BT17" s="1">
        <v>433</v>
      </c>
      <c r="BU17" s="1">
        <v>139</v>
      </c>
      <c r="BV17" s="1">
        <v>3769</v>
      </c>
      <c r="BW17" s="1">
        <v>223</v>
      </c>
      <c r="BX17" s="1">
        <v>352</v>
      </c>
      <c r="BY17" s="1">
        <v>318</v>
      </c>
      <c r="BZ17" s="1">
        <v>380</v>
      </c>
      <c r="CA17" s="1">
        <v>361</v>
      </c>
      <c r="CB17" s="1">
        <v>535</v>
      </c>
      <c r="CC17" s="1">
        <v>421</v>
      </c>
      <c r="CD17" s="1">
        <v>496</v>
      </c>
      <c r="CE17" s="1">
        <v>683</v>
      </c>
      <c r="CF17" s="1">
        <v>571</v>
      </c>
      <c r="CG17" s="1">
        <v>2424</v>
      </c>
      <c r="CH17" s="1">
        <v>4211</v>
      </c>
      <c r="CI17" s="242">
        <v>80</v>
      </c>
      <c r="CJ17" s="22">
        <v>4211</v>
      </c>
      <c r="CK17" s="1">
        <v>1916</v>
      </c>
      <c r="CL17" s="1">
        <v>4212</v>
      </c>
      <c r="CM17" s="1">
        <v>1490</v>
      </c>
      <c r="CN17" s="1">
        <v>273</v>
      </c>
      <c r="CO17" s="1">
        <v>2043</v>
      </c>
      <c r="CP17" s="1">
        <v>402</v>
      </c>
      <c r="CQ17" s="1">
        <v>4</v>
      </c>
      <c r="CR17" s="1">
        <v>2920</v>
      </c>
      <c r="CS17" s="1">
        <v>236</v>
      </c>
      <c r="CT17" s="1">
        <v>52</v>
      </c>
      <c r="CU17" s="1">
        <v>4211</v>
      </c>
      <c r="CV17" s="1">
        <v>1605</v>
      </c>
      <c r="CW17" s="4" t="s">
        <v>193</v>
      </c>
      <c r="CX17" s="1">
        <v>4213</v>
      </c>
      <c r="CY17" s="1">
        <v>589</v>
      </c>
      <c r="CZ17" s="1">
        <v>893</v>
      </c>
      <c r="DA17" s="1">
        <v>217</v>
      </c>
      <c r="DB17" s="1">
        <v>679</v>
      </c>
      <c r="DC17" s="1">
        <v>530</v>
      </c>
      <c r="DD17" s="1">
        <v>636</v>
      </c>
      <c r="DE17" s="1">
        <v>371</v>
      </c>
      <c r="DF17" s="1">
        <v>150</v>
      </c>
      <c r="DG17" s="1">
        <v>148</v>
      </c>
      <c r="DH17" s="1">
        <v>1916</v>
      </c>
      <c r="DI17" s="4" t="s">
        <v>193</v>
      </c>
      <c r="DJ17" s="1">
        <v>4211</v>
      </c>
      <c r="DK17" s="1">
        <v>142</v>
      </c>
      <c r="DL17" s="1">
        <v>1113</v>
      </c>
      <c r="DM17" s="1">
        <v>1677</v>
      </c>
      <c r="DN17" s="1">
        <v>1235</v>
      </c>
      <c r="DO17" s="1">
        <v>44</v>
      </c>
      <c r="DP17" s="6" t="s">
        <v>193</v>
      </c>
    </row>
    <row r="18" spans="2:120">
      <c r="B18" s="5" t="s">
        <v>142</v>
      </c>
      <c r="C18" s="8">
        <f t="shared" si="0"/>
        <v>2.4937999999999998</v>
      </c>
      <c r="D18" s="1">
        <v>249.38</v>
      </c>
      <c r="E18" s="2">
        <f t="shared" si="1"/>
        <v>2.3277531262605891</v>
      </c>
      <c r="F18" s="3">
        <v>11642</v>
      </c>
      <c r="G18" s="1">
        <v>11643</v>
      </c>
      <c r="H18" s="1">
        <v>5559</v>
      </c>
      <c r="I18" s="1">
        <v>6084</v>
      </c>
      <c r="J18" s="1">
        <v>11645</v>
      </c>
      <c r="K18" s="1">
        <v>784</v>
      </c>
      <c r="L18" s="1">
        <v>1806</v>
      </c>
      <c r="M18" s="1">
        <v>1295</v>
      </c>
      <c r="N18" s="1">
        <v>1595</v>
      </c>
      <c r="O18" s="1">
        <v>1490</v>
      </c>
      <c r="P18" s="1">
        <v>1498</v>
      </c>
      <c r="Q18" s="1">
        <v>1404</v>
      </c>
      <c r="R18" s="1">
        <v>907</v>
      </c>
      <c r="S18" s="1">
        <v>610</v>
      </c>
      <c r="T18" s="1">
        <v>256</v>
      </c>
      <c r="U18" s="1">
        <v>11541</v>
      </c>
      <c r="V18" s="1">
        <v>101</v>
      </c>
      <c r="W18" s="1">
        <v>3277</v>
      </c>
      <c r="X18" s="1">
        <v>1691</v>
      </c>
      <c r="Y18" s="1">
        <v>105</v>
      </c>
      <c r="Z18" s="1">
        <v>214</v>
      </c>
      <c r="AA18" s="1">
        <v>225</v>
      </c>
      <c r="AB18" s="1">
        <v>551</v>
      </c>
      <c r="AC18" s="1">
        <v>594</v>
      </c>
      <c r="AD18" s="1">
        <f t="shared" si="2"/>
        <v>1689</v>
      </c>
      <c r="AE18" s="1">
        <v>11643</v>
      </c>
      <c r="AF18" s="1">
        <v>8448</v>
      </c>
      <c r="AG18" s="1">
        <v>7914</v>
      </c>
      <c r="AH18" s="1">
        <v>3</v>
      </c>
      <c r="AI18" s="1">
        <v>278</v>
      </c>
      <c r="AJ18" s="8">
        <f t="shared" si="3"/>
        <v>253</v>
      </c>
      <c r="AK18" s="1">
        <v>253</v>
      </c>
      <c r="AL18" s="1">
        <v>0</v>
      </c>
      <c r="AM18" s="1">
        <v>741</v>
      </c>
      <c r="AN18" s="1">
        <v>426</v>
      </c>
      <c r="AO18" s="1">
        <v>75</v>
      </c>
      <c r="AP18" s="1">
        <v>115</v>
      </c>
      <c r="AQ18" s="1">
        <v>125</v>
      </c>
      <c r="AR18" s="1">
        <v>1113</v>
      </c>
      <c r="AS18" s="1">
        <v>240</v>
      </c>
      <c r="AT18" s="1">
        <v>572</v>
      </c>
      <c r="AU18" s="1">
        <v>71</v>
      </c>
      <c r="AV18" s="1">
        <v>83</v>
      </c>
      <c r="AW18" s="1">
        <v>147</v>
      </c>
      <c r="AX18" s="1">
        <v>1014</v>
      </c>
      <c r="AY18" s="1">
        <v>462</v>
      </c>
      <c r="AZ18" s="1">
        <v>415</v>
      </c>
      <c r="BA18" s="1">
        <v>137</v>
      </c>
      <c r="BB18" s="1">
        <v>327</v>
      </c>
      <c r="BC18" s="1">
        <v>156</v>
      </c>
      <c r="BD18" s="1">
        <v>171</v>
      </c>
      <c r="BE18" s="1">
        <v>11642</v>
      </c>
      <c r="BF18" s="1">
        <v>4218</v>
      </c>
      <c r="BG18" s="1">
        <v>5258</v>
      </c>
      <c r="BH18" s="1">
        <v>27</v>
      </c>
      <c r="BI18" s="1">
        <v>90</v>
      </c>
      <c r="BJ18" s="1">
        <v>16</v>
      </c>
      <c r="BK18" s="1">
        <v>1255</v>
      </c>
      <c r="BL18" s="1">
        <v>93</v>
      </c>
      <c r="BM18" s="1">
        <v>57</v>
      </c>
      <c r="BN18" s="1">
        <v>628</v>
      </c>
      <c r="BO18" s="1">
        <v>9054</v>
      </c>
      <c r="BP18" s="1">
        <v>5170</v>
      </c>
      <c r="BQ18" s="1">
        <v>2917</v>
      </c>
      <c r="BR18" s="1">
        <v>1057</v>
      </c>
      <c r="BS18" s="1">
        <v>589</v>
      </c>
      <c r="BT18" s="1">
        <v>440</v>
      </c>
      <c r="BU18" s="1">
        <v>167</v>
      </c>
      <c r="BV18" s="1">
        <v>4680</v>
      </c>
      <c r="BW18" s="1">
        <v>386</v>
      </c>
      <c r="BX18" s="1">
        <v>861</v>
      </c>
      <c r="BY18" s="1">
        <v>549</v>
      </c>
      <c r="BZ18" s="1">
        <v>437</v>
      </c>
      <c r="CA18" s="1">
        <v>512</v>
      </c>
      <c r="CB18" s="1">
        <v>593</v>
      </c>
      <c r="CC18" s="1">
        <v>403</v>
      </c>
      <c r="CD18" s="1">
        <v>361</v>
      </c>
      <c r="CE18" s="1">
        <v>578</v>
      </c>
      <c r="CF18" s="1">
        <v>705</v>
      </c>
      <c r="CG18" s="1">
        <v>2240</v>
      </c>
      <c r="CH18" s="1">
        <v>4958</v>
      </c>
      <c r="CI18" s="242">
        <v>153</v>
      </c>
      <c r="CJ18" s="22">
        <v>4955</v>
      </c>
      <c r="CK18" s="1">
        <v>1936</v>
      </c>
      <c r="CL18" s="1">
        <v>4955</v>
      </c>
      <c r="CM18" s="1">
        <v>2644</v>
      </c>
      <c r="CN18" s="1">
        <v>1348</v>
      </c>
      <c r="CO18" s="1">
        <v>298</v>
      </c>
      <c r="CP18" s="1">
        <v>620</v>
      </c>
      <c r="CQ18" s="1">
        <v>45</v>
      </c>
      <c r="CR18" s="1">
        <v>3079</v>
      </c>
      <c r="CS18" s="1">
        <v>376</v>
      </c>
      <c r="CT18" s="1">
        <v>102</v>
      </c>
      <c r="CU18" s="1">
        <v>4955</v>
      </c>
      <c r="CV18" s="1">
        <v>1737</v>
      </c>
      <c r="CW18" s="4" t="s">
        <v>193</v>
      </c>
      <c r="CX18" s="1">
        <v>4953</v>
      </c>
      <c r="CY18" s="1">
        <v>627</v>
      </c>
      <c r="CZ18" s="1">
        <v>1118</v>
      </c>
      <c r="DA18" s="1">
        <v>261</v>
      </c>
      <c r="DB18" s="1">
        <v>612</v>
      </c>
      <c r="DC18" s="1">
        <v>812</v>
      </c>
      <c r="DD18" s="1">
        <v>622</v>
      </c>
      <c r="DE18" s="1">
        <v>596</v>
      </c>
      <c r="DF18" s="1">
        <v>135</v>
      </c>
      <c r="DG18" s="1">
        <v>170</v>
      </c>
      <c r="DH18" s="1">
        <v>1936</v>
      </c>
      <c r="DI18" s="4" t="s">
        <v>193</v>
      </c>
      <c r="DJ18" s="1">
        <v>4954</v>
      </c>
      <c r="DK18" s="1">
        <v>279</v>
      </c>
      <c r="DL18" s="1">
        <v>1812</v>
      </c>
      <c r="DM18" s="1">
        <v>1471</v>
      </c>
      <c r="DN18" s="1">
        <v>1324</v>
      </c>
      <c r="DO18" s="1">
        <v>68</v>
      </c>
      <c r="DP18" s="6" t="s">
        <v>193</v>
      </c>
    </row>
    <row r="19" spans="2:120">
      <c r="B19" s="5" t="s">
        <v>143</v>
      </c>
      <c r="C19" s="8">
        <f t="shared" si="0"/>
        <v>7.8465999999999996</v>
      </c>
      <c r="D19" s="1">
        <v>784.66</v>
      </c>
      <c r="E19" s="2">
        <f t="shared" si="1"/>
        <v>2.2283813747228383</v>
      </c>
      <c r="F19" s="3">
        <v>18730</v>
      </c>
      <c r="G19" s="1">
        <v>18730</v>
      </c>
      <c r="H19" s="1">
        <v>9065</v>
      </c>
      <c r="I19" s="1">
        <v>9665</v>
      </c>
      <c r="J19" s="1">
        <v>18727</v>
      </c>
      <c r="K19" s="1">
        <v>800</v>
      </c>
      <c r="L19" s="1">
        <v>1866</v>
      </c>
      <c r="M19" s="1">
        <v>5482</v>
      </c>
      <c r="N19" s="1">
        <v>2613</v>
      </c>
      <c r="O19" s="1">
        <v>2174</v>
      </c>
      <c r="P19" s="1">
        <v>1732</v>
      </c>
      <c r="Q19" s="1">
        <v>1489</v>
      </c>
      <c r="R19" s="1">
        <v>1280</v>
      </c>
      <c r="S19" s="1">
        <v>906</v>
      </c>
      <c r="T19" s="1">
        <v>385</v>
      </c>
      <c r="U19" s="1">
        <v>14070</v>
      </c>
      <c r="V19" s="1">
        <v>4660</v>
      </c>
      <c r="W19" s="1">
        <v>3700</v>
      </c>
      <c r="X19" s="1">
        <v>6921</v>
      </c>
      <c r="Y19" s="1">
        <v>184</v>
      </c>
      <c r="Z19" s="1">
        <v>912</v>
      </c>
      <c r="AA19" s="1">
        <v>821</v>
      </c>
      <c r="AB19" s="1">
        <v>1386</v>
      </c>
      <c r="AC19" s="1">
        <v>3617</v>
      </c>
      <c r="AD19" s="1">
        <f t="shared" si="2"/>
        <v>6920</v>
      </c>
      <c r="AE19" s="1">
        <v>18728</v>
      </c>
      <c r="AF19" s="1">
        <v>8942</v>
      </c>
      <c r="AG19" s="1">
        <v>7284</v>
      </c>
      <c r="AH19" s="1">
        <v>5</v>
      </c>
      <c r="AI19" s="1">
        <v>216</v>
      </c>
      <c r="AJ19" s="8">
        <f t="shared" si="3"/>
        <v>1437</v>
      </c>
      <c r="AK19" s="1">
        <v>1389</v>
      </c>
      <c r="AL19" s="1">
        <v>48</v>
      </c>
      <c r="AM19" s="1">
        <v>993</v>
      </c>
      <c r="AN19" s="1">
        <v>275</v>
      </c>
      <c r="AO19" s="1">
        <v>124</v>
      </c>
      <c r="AP19" s="1">
        <v>341</v>
      </c>
      <c r="AQ19" s="1">
        <v>253</v>
      </c>
      <c r="AR19" s="1">
        <v>5647</v>
      </c>
      <c r="AS19" s="1">
        <v>2695</v>
      </c>
      <c r="AT19" s="1">
        <v>1132</v>
      </c>
      <c r="AU19" s="1">
        <v>185</v>
      </c>
      <c r="AV19" s="1">
        <v>883</v>
      </c>
      <c r="AW19" s="1">
        <v>752</v>
      </c>
      <c r="AX19" s="1">
        <v>1817</v>
      </c>
      <c r="AY19" s="1">
        <v>1086</v>
      </c>
      <c r="AZ19" s="1">
        <v>552</v>
      </c>
      <c r="BA19" s="1">
        <v>179</v>
      </c>
      <c r="BB19" s="1">
        <v>1329</v>
      </c>
      <c r="BC19" s="1">
        <v>628</v>
      </c>
      <c r="BD19" s="1">
        <v>701</v>
      </c>
      <c r="BE19" s="1">
        <v>18730</v>
      </c>
      <c r="BF19" s="1">
        <v>5497</v>
      </c>
      <c r="BG19" s="1">
        <v>5651</v>
      </c>
      <c r="BH19" s="1">
        <v>142</v>
      </c>
      <c r="BI19" s="1">
        <v>1300</v>
      </c>
      <c r="BJ19" s="1">
        <v>262</v>
      </c>
      <c r="BK19" s="1">
        <v>3205</v>
      </c>
      <c r="BL19" s="1">
        <v>957</v>
      </c>
      <c r="BM19" s="1">
        <v>150</v>
      </c>
      <c r="BN19" s="1">
        <v>1566</v>
      </c>
      <c r="BO19" s="1">
        <v>16064</v>
      </c>
      <c r="BP19" s="1">
        <v>7842</v>
      </c>
      <c r="BQ19" s="1">
        <v>3863</v>
      </c>
      <c r="BR19" s="1">
        <v>1053</v>
      </c>
      <c r="BS19" s="1">
        <v>1271</v>
      </c>
      <c r="BT19" s="1">
        <v>499</v>
      </c>
      <c r="BU19" s="1">
        <v>1156</v>
      </c>
      <c r="BV19" s="1">
        <v>6875</v>
      </c>
      <c r="BW19" s="1">
        <v>1042</v>
      </c>
      <c r="BX19" s="1">
        <v>2780</v>
      </c>
      <c r="BY19" s="1">
        <v>848</v>
      </c>
      <c r="BZ19" s="1">
        <v>487</v>
      </c>
      <c r="CA19" s="1">
        <v>215</v>
      </c>
      <c r="CB19" s="1">
        <v>421</v>
      </c>
      <c r="CC19" s="1">
        <v>379</v>
      </c>
      <c r="CD19" s="1">
        <v>163</v>
      </c>
      <c r="CE19" s="1">
        <v>540</v>
      </c>
      <c r="CF19" s="1">
        <v>5595</v>
      </c>
      <c r="CG19" s="1">
        <v>1677</v>
      </c>
      <c r="CH19" s="1">
        <v>6314</v>
      </c>
      <c r="CI19" s="242">
        <v>787</v>
      </c>
      <c r="CJ19" s="22">
        <v>6314</v>
      </c>
      <c r="CK19" s="1">
        <v>1614</v>
      </c>
      <c r="CL19" s="1">
        <v>6315</v>
      </c>
      <c r="CM19" s="1">
        <v>3034</v>
      </c>
      <c r="CN19" s="1">
        <v>559</v>
      </c>
      <c r="CO19" s="1">
        <v>647</v>
      </c>
      <c r="CP19" s="1">
        <v>2052</v>
      </c>
      <c r="CQ19" s="1">
        <v>23</v>
      </c>
      <c r="CR19" s="1">
        <v>2777</v>
      </c>
      <c r="CS19" s="1">
        <v>394</v>
      </c>
      <c r="CT19" s="1">
        <v>139</v>
      </c>
      <c r="CU19" s="1">
        <v>6314</v>
      </c>
      <c r="CV19" s="1">
        <v>1979</v>
      </c>
      <c r="CW19" s="4" t="s">
        <v>193</v>
      </c>
      <c r="CX19" s="1">
        <v>6315</v>
      </c>
      <c r="CY19" s="1">
        <v>855</v>
      </c>
      <c r="CZ19" s="1">
        <v>1586</v>
      </c>
      <c r="DA19" s="1">
        <v>423</v>
      </c>
      <c r="DB19" s="1">
        <v>327</v>
      </c>
      <c r="DC19" s="1">
        <v>1017</v>
      </c>
      <c r="DD19" s="1">
        <v>499</v>
      </c>
      <c r="DE19" s="1">
        <v>906</v>
      </c>
      <c r="DF19" s="1">
        <v>173</v>
      </c>
      <c r="DG19" s="1">
        <v>529</v>
      </c>
      <c r="DH19" s="1">
        <v>1614</v>
      </c>
      <c r="DI19" s="4" t="s">
        <v>193</v>
      </c>
      <c r="DJ19" s="1">
        <v>6314</v>
      </c>
      <c r="DK19" s="1">
        <v>1522</v>
      </c>
      <c r="DL19" s="1">
        <v>617</v>
      </c>
      <c r="DM19" s="1">
        <v>677</v>
      </c>
      <c r="DN19" s="1">
        <v>3282</v>
      </c>
      <c r="DO19" s="1">
        <v>216</v>
      </c>
      <c r="DP19" s="6" t="s">
        <v>193</v>
      </c>
    </row>
    <row r="20" spans="2:120">
      <c r="B20" s="5" t="s">
        <v>144</v>
      </c>
      <c r="C20" s="8">
        <f t="shared" si="0"/>
        <v>3.7802999999999995</v>
      </c>
      <c r="D20" s="1">
        <v>378.03</v>
      </c>
      <c r="E20" s="2">
        <f t="shared" si="1"/>
        <v>2.2966350865730152</v>
      </c>
      <c r="F20" s="3">
        <v>21550</v>
      </c>
      <c r="G20" s="1">
        <v>21550</v>
      </c>
      <c r="H20" s="1">
        <v>10537</v>
      </c>
      <c r="I20" s="1">
        <v>11013</v>
      </c>
      <c r="J20" s="1">
        <v>21545</v>
      </c>
      <c r="K20" s="1">
        <v>1505</v>
      </c>
      <c r="L20" s="1">
        <v>3022</v>
      </c>
      <c r="M20" s="1">
        <v>1995</v>
      </c>
      <c r="N20" s="1">
        <v>3479</v>
      </c>
      <c r="O20" s="1">
        <v>3020</v>
      </c>
      <c r="P20" s="1">
        <v>2627</v>
      </c>
      <c r="Q20" s="1">
        <v>2471</v>
      </c>
      <c r="R20" s="1">
        <v>1758</v>
      </c>
      <c r="S20" s="1">
        <v>1117</v>
      </c>
      <c r="T20" s="1">
        <v>551</v>
      </c>
      <c r="U20" s="1">
        <v>21090</v>
      </c>
      <c r="V20" s="1">
        <v>460</v>
      </c>
      <c r="W20" s="1">
        <v>5416</v>
      </c>
      <c r="X20" s="1">
        <v>4793</v>
      </c>
      <c r="Y20" s="1">
        <v>294</v>
      </c>
      <c r="Z20" s="1">
        <v>536</v>
      </c>
      <c r="AA20" s="1">
        <v>505</v>
      </c>
      <c r="AB20" s="1">
        <v>1331</v>
      </c>
      <c r="AC20" s="1">
        <v>2126</v>
      </c>
      <c r="AD20" s="1">
        <f t="shared" si="2"/>
        <v>4792</v>
      </c>
      <c r="AE20" s="1">
        <v>21549</v>
      </c>
      <c r="AF20" s="1">
        <v>14190</v>
      </c>
      <c r="AG20" s="1">
        <v>11836</v>
      </c>
      <c r="AH20" s="1">
        <v>17</v>
      </c>
      <c r="AI20" s="1">
        <v>716</v>
      </c>
      <c r="AJ20" s="8">
        <f t="shared" si="3"/>
        <v>1621</v>
      </c>
      <c r="AK20" s="1">
        <v>1608</v>
      </c>
      <c r="AL20" s="1">
        <v>13</v>
      </c>
      <c r="AM20" s="1">
        <v>1303</v>
      </c>
      <c r="AN20" s="1">
        <v>677</v>
      </c>
      <c r="AO20" s="1">
        <v>139</v>
      </c>
      <c r="AP20" s="1">
        <v>243</v>
      </c>
      <c r="AQ20" s="1">
        <v>244</v>
      </c>
      <c r="AR20" s="1">
        <v>2801</v>
      </c>
      <c r="AS20" s="1">
        <v>626</v>
      </c>
      <c r="AT20" s="1">
        <v>1401</v>
      </c>
      <c r="AU20" s="1">
        <v>250</v>
      </c>
      <c r="AV20" s="1">
        <v>178</v>
      </c>
      <c r="AW20" s="1">
        <v>346</v>
      </c>
      <c r="AX20" s="1">
        <v>2809</v>
      </c>
      <c r="AY20" s="1">
        <v>1234</v>
      </c>
      <c r="AZ20" s="1">
        <v>1183</v>
      </c>
      <c r="BA20" s="1">
        <v>392</v>
      </c>
      <c r="BB20" s="1">
        <v>446</v>
      </c>
      <c r="BC20" s="1">
        <v>166</v>
      </c>
      <c r="BD20" s="1">
        <v>280</v>
      </c>
      <c r="BE20" s="1">
        <v>21550</v>
      </c>
      <c r="BF20" s="1">
        <v>6430</v>
      </c>
      <c r="BG20" s="1">
        <v>10532</v>
      </c>
      <c r="BH20" s="1">
        <v>72</v>
      </c>
      <c r="BI20" s="1">
        <v>187</v>
      </c>
      <c r="BJ20" s="1">
        <v>18</v>
      </c>
      <c r="BK20" s="1">
        <v>2604</v>
      </c>
      <c r="BL20" s="1">
        <v>242</v>
      </c>
      <c r="BM20" s="1">
        <v>102</v>
      </c>
      <c r="BN20" s="1">
        <v>1363</v>
      </c>
      <c r="BO20" s="1">
        <v>17022</v>
      </c>
      <c r="BP20" s="1">
        <v>10037</v>
      </c>
      <c r="BQ20" s="1">
        <v>5818</v>
      </c>
      <c r="BR20" s="1">
        <v>1904</v>
      </c>
      <c r="BS20" s="1">
        <v>1199</v>
      </c>
      <c r="BT20" s="1">
        <v>750</v>
      </c>
      <c r="BU20" s="1">
        <v>366</v>
      </c>
      <c r="BV20" s="1">
        <v>9233</v>
      </c>
      <c r="BW20" s="1">
        <v>867</v>
      </c>
      <c r="BX20" s="1">
        <v>1799</v>
      </c>
      <c r="BY20" s="1">
        <v>1178</v>
      </c>
      <c r="BZ20" s="1">
        <v>895</v>
      </c>
      <c r="CA20" s="1">
        <v>773</v>
      </c>
      <c r="CB20" s="1">
        <v>938</v>
      </c>
      <c r="CC20" s="1">
        <v>707</v>
      </c>
      <c r="CD20" s="1">
        <v>820</v>
      </c>
      <c r="CE20" s="1">
        <v>1256</v>
      </c>
      <c r="CF20" s="1">
        <v>1247</v>
      </c>
      <c r="CG20" s="1">
        <v>3888</v>
      </c>
      <c r="CH20" s="1">
        <v>9183</v>
      </c>
      <c r="CI20" s="242">
        <v>656</v>
      </c>
      <c r="CJ20" s="22">
        <v>9183</v>
      </c>
      <c r="CK20" s="1">
        <v>3032</v>
      </c>
      <c r="CL20" s="1">
        <v>9183</v>
      </c>
      <c r="CM20" s="1">
        <v>4937</v>
      </c>
      <c r="CN20" s="1">
        <v>1177</v>
      </c>
      <c r="CO20" s="1">
        <v>685</v>
      </c>
      <c r="CP20" s="1">
        <v>2346</v>
      </c>
      <c r="CQ20" s="1">
        <v>38</v>
      </c>
      <c r="CR20" s="1">
        <v>5326</v>
      </c>
      <c r="CS20" s="1">
        <v>789</v>
      </c>
      <c r="CT20" s="1">
        <v>284</v>
      </c>
      <c r="CU20" s="1">
        <v>9183</v>
      </c>
      <c r="CV20" s="1">
        <v>3105</v>
      </c>
      <c r="CW20" s="4" t="s">
        <v>193</v>
      </c>
      <c r="CX20" s="1">
        <v>9186</v>
      </c>
      <c r="CY20" s="1">
        <v>1175</v>
      </c>
      <c r="CZ20" s="1">
        <v>2168</v>
      </c>
      <c r="DA20" s="1">
        <v>491</v>
      </c>
      <c r="DB20" s="1">
        <v>984</v>
      </c>
      <c r="DC20" s="1">
        <v>1465</v>
      </c>
      <c r="DD20" s="1">
        <v>912</v>
      </c>
      <c r="DE20" s="1">
        <v>1227</v>
      </c>
      <c r="DF20" s="1">
        <v>272</v>
      </c>
      <c r="DG20" s="1">
        <v>492</v>
      </c>
      <c r="DH20" s="1">
        <v>3032</v>
      </c>
      <c r="DI20" s="4" t="s">
        <v>193</v>
      </c>
      <c r="DJ20" s="1">
        <v>9183</v>
      </c>
      <c r="DK20" s="1">
        <v>722</v>
      </c>
      <c r="DL20" s="1">
        <v>3303</v>
      </c>
      <c r="DM20" s="1">
        <v>1939</v>
      </c>
      <c r="DN20" s="1">
        <v>2644</v>
      </c>
      <c r="DO20" s="1">
        <v>575</v>
      </c>
      <c r="DP20" s="6" t="s">
        <v>193</v>
      </c>
    </row>
    <row r="21" spans="2:120">
      <c r="B21" s="5" t="s">
        <v>145</v>
      </c>
      <c r="C21" s="8">
        <f t="shared" si="0"/>
        <v>2.698</v>
      </c>
      <c r="D21" s="1">
        <v>269.8</v>
      </c>
      <c r="E21" s="2">
        <f t="shared" si="1"/>
        <v>2.4129132031703073</v>
      </c>
      <c r="F21" s="3">
        <v>12657</v>
      </c>
      <c r="G21" s="1">
        <v>12657</v>
      </c>
      <c r="H21" s="1">
        <v>6002</v>
      </c>
      <c r="I21" s="1">
        <v>6655</v>
      </c>
      <c r="J21" s="1">
        <v>12652</v>
      </c>
      <c r="K21" s="1">
        <v>840</v>
      </c>
      <c r="L21" s="1">
        <v>2088</v>
      </c>
      <c r="M21" s="1">
        <v>1330</v>
      </c>
      <c r="N21" s="1">
        <v>1790</v>
      </c>
      <c r="O21" s="1">
        <v>1822</v>
      </c>
      <c r="P21" s="1">
        <v>1536</v>
      </c>
      <c r="Q21" s="1">
        <v>1394</v>
      </c>
      <c r="R21" s="1">
        <v>1202</v>
      </c>
      <c r="S21" s="1">
        <v>477</v>
      </c>
      <c r="T21" s="1">
        <v>173</v>
      </c>
      <c r="U21" s="1">
        <v>12482</v>
      </c>
      <c r="V21" s="1">
        <v>175</v>
      </c>
      <c r="W21" s="1">
        <v>3764</v>
      </c>
      <c r="X21" s="1">
        <v>1279</v>
      </c>
      <c r="Y21" s="1">
        <v>76</v>
      </c>
      <c r="Z21" s="1">
        <v>148</v>
      </c>
      <c r="AA21" s="1">
        <v>166</v>
      </c>
      <c r="AB21" s="1">
        <v>477</v>
      </c>
      <c r="AC21" s="1">
        <v>411</v>
      </c>
      <c r="AD21" s="1">
        <f t="shared" si="2"/>
        <v>1278</v>
      </c>
      <c r="AE21" s="1">
        <v>12660</v>
      </c>
      <c r="AF21" s="1">
        <v>10050</v>
      </c>
      <c r="AG21" s="1">
        <v>9610</v>
      </c>
      <c r="AH21" s="1">
        <v>1</v>
      </c>
      <c r="AI21" s="1">
        <v>170</v>
      </c>
      <c r="AJ21" s="8">
        <f t="shared" si="3"/>
        <v>269</v>
      </c>
      <c r="AK21" s="1">
        <v>263</v>
      </c>
      <c r="AL21" s="1">
        <v>6</v>
      </c>
      <c r="AM21" s="1">
        <v>849</v>
      </c>
      <c r="AN21" s="1">
        <v>533</v>
      </c>
      <c r="AO21" s="1">
        <v>46</v>
      </c>
      <c r="AP21" s="1">
        <v>152</v>
      </c>
      <c r="AQ21" s="1">
        <v>118</v>
      </c>
      <c r="AR21" s="1">
        <v>533</v>
      </c>
      <c r="AS21" s="1">
        <v>116</v>
      </c>
      <c r="AT21" s="1">
        <v>156</v>
      </c>
      <c r="AU21" s="1">
        <v>39</v>
      </c>
      <c r="AV21" s="1">
        <v>105</v>
      </c>
      <c r="AW21" s="1">
        <v>117</v>
      </c>
      <c r="AX21" s="1">
        <v>1047</v>
      </c>
      <c r="AY21" s="1">
        <v>484</v>
      </c>
      <c r="AZ21" s="1">
        <v>378</v>
      </c>
      <c r="BA21" s="1">
        <v>185</v>
      </c>
      <c r="BB21" s="1">
        <v>181</v>
      </c>
      <c r="BC21" s="1">
        <v>76</v>
      </c>
      <c r="BD21" s="1">
        <v>105</v>
      </c>
      <c r="BE21" s="1">
        <v>12657</v>
      </c>
      <c r="BF21" s="1">
        <v>5755</v>
      </c>
      <c r="BG21" s="1">
        <v>5456</v>
      </c>
      <c r="BH21" s="1">
        <v>36</v>
      </c>
      <c r="BI21" s="1">
        <v>58</v>
      </c>
      <c r="BJ21" s="1">
        <v>16</v>
      </c>
      <c r="BK21" s="1">
        <v>536</v>
      </c>
      <c r="BL21" s="1">
        <v>31</v>
      </c>
      <c r="BM21" s="1">
        <v>72</v>
      </c>
      <c r="BN21" s="1">
        <v>697</v>
      </c>
      <c r="BO21" s="1">
        <v>9726</v>
      </c>
      <c r="BP21" s="1">
        <v>5621</v>
      </c>
      <c r="BQ21" s="1">
        <v>3273</v>
      </c>
      <c r="BR21" s="1">
        <v>1206</v>
      </c>
      <c r="BS21" s="1">
        <v>521</v>
      </c>
      <c r="BT21" s="1">
        <v>406</v>
      </c>
      <c r="BU21" s="1">
        <v>215</v>
      </c>
      <c r="BV21" s="1">
        <v>5153</v>
      </c>
      <c r="BW21" s="1">
        <v>395</v>
      </c>
      <c r="BX21" s="1">
        <v>875</v>
      </c>
      <c r="BY21" s="1">
        <v>618</v>
      </c>
      <c r="BZ21" s="1">
        <v>541</v>
      </c>
      <c r="CA21" s="1">
        <v>557</v>
      </c>
      <c r="CB21" s="1">
        <v>691</v>
      </c>
      <c r="CC21" s="1">
        <v>430</v>
      </c>
      <c r="CD21" s="1">
        <v>415</v>
      </c>
      <c r="CE21" s="1">
        <v>631</v>
      </c>
      <c r="CF21" s="1">
        <v>780</v>
      </c>
      <c r="CG21" s="1">
        <v>2600</v>
      </c>
      <c r="CH21" s="1">
        <v>5173</v>
      </c>
      <c r="CI21" s="242">
        <v>110</v>
      </c>
      <c r="CJ21" s="22">
        <v>5173</v>
      </c>
      <c r="CK21" s="1">
        <v>2153</v>
      </c>
      <c r="CL21" s="1">
        <v>5170</v>
      </c>
      <c r="CM21" s="1">
        <v>2542</v>
      </c>
      <c r="CN21" s="1">
        <v>1545</v>
      </c>
      <c r="CO21" s="1">
        <v>274</v>
      </c>
      <c r="CP21" s="1">
        <v>776</v>
      </c>
      <c r="CQ21" s="1">
        <v>33</v>
      </c>
      <c r="CR21" s="1">
        <v>3232</v>
      </c>
      <c r="CS21" s="1">
        <v>410</v>
      </c>
      <c r="CT21" s="1">
        <v>71</v>
      </c>
      <c r="CU21" s="1">
        <v>5171</v>
      </c>
      <c r="CV21" s="1">
        <v>1469</v>
      </c>
      <c r="CW21" s="4" t="s">
        <v>193</v>
      </c>
      <c r="CX21" s="1">
        <v>5172</v>
      </c>
      <c r="CY21" s="1">
        <v>602</v>
      </c>
      <c r="CZ21" s="1">
        <v>1014</v>
      </c>
      <c r="DA21" s="1">
        <v>268</v>
      </c>
      <c r="DB21" s="1">
        <v>705</v>
      </c>
      <c r="DC21" s="1">
        <v>878</v>
      </c>
      <c r="DD21" s="1">
        <v>624</v>
      </c>
      <c r="DE21" s="1">
        <v>696</v>
      </c>
      <c r="DF21" s="1">
        <v>181</v>
      </c>
      <c r="DG21" s="1">
        <v>204</v>
      </c>
      <c r="DH21" s="1">
        <v>2153</v>
      </c>
      <c r="DI21" s="4" t="s">
        <v>193</v>
      </c>
      <c r="DJ21" s="1">
        <v>5175</v>
      </c>
      <c r="DK21" s="1">
        <v>540</v>
      </c>
      <c r="DL21" s="1">
        <v>1760</v>
      </c>
      <c r="DM21" s="1">
        <v>2248</v>
      </c>
      <c r="DN21" s="1">
        <v>555</v>
      </c>
      <c r="DO21" s="1">
        <v>72</v>
      </c>
      <c r="DP21" s="6" t="s">
        <v>193</v>
      </c>
    </row>
    <row r="22" spans="2:120">
      <c r="B22" s="5" t="s">
        <v>146</v>
      </c>
      <c r="C22" s="8">
        <f t="shared" si="0"/>
        <v>2.6707000000000001</v>
      </c>
      <c r="D22" s="1">
        <v>267.07</v>
      </c>
      <c r="E22" s="2">
        <f t="shared" si="1"/>
        <v>2.7757531584062196</v>
      </c>
      <c r="F22" s="3">
        <v>11498</v>
      </c>
      <c r="G22" s="1">
        <v>11498</v>
      </c>
      <c r="H22" s="1">
        <v>5543</v>
      </c>
      <c r="I22" s="1">
        <v>5955</v>
      </c>
      <c r="J22" s="1">
        <v>11498</v>
      </c>
      <c r="K22" s="1">
        <v>855</v>
      </c>
      <c r="L22" s="1">
        <v>2173</v>
      </c>
      <c r="M22" s="1">
        <v>1509</v>
      </c>
      <c r="N22" s="1">
        <v>1608</v>
      </c>
      <c r="O22" s="1">
        <v>1441</v>
      </c>
      <c r="P22" s="1">
        <v>1381</v>
      </c>
      <c r="Q22" s="1">
        <v>1128</v>
      </c>
      <c r="R22" s="1">
        <v>747</v>
      </c>
      <c r="S22" s="1">
        <v>460</v>
      </c>
      <c r="T22" s="1">
        <v>196</v>
      </c>
      <c r="U22" s="1">
        <v>11425</v>
      </c>
      <c r="V22" s="1">
        <v>73</v>
      </c>
      <c r="W22" s="1">
        <v>2901</v>
      </c>
      <c r="X22" s="1">
        <v>2381</v>
      </c>
      <c r="Y22" s="1">
        <v>102</v>
      </c>
      <c r="Z22" s="1">
        <v>198</v>
      </c>
      <c r="AA22" s="1">
        <v>399</v>
      </c>
      <c r="AB22" s="1">
        <v>931</v>
      </c>
      <c r="AC22" s="1">
        <v>752</v>
      </c>
      <c r="AD22" s="1">
        <f t="shared" si="2"/>
        <v>2382</v>
      </c>
      <c r="AE22" s="1">
        <v>11499</v>
      </c>
      <c r="AF22" s="1">
        <v>6598</v>
      </c>
      <c r="AG22" s="1">
        <v>6023</v>
      </c>
      <c r="AH22" s="1">
        <v>3</v>
      </c>
      <c r="AI22" s="1">
        <v>164</v>
      </c>
      <c r="AJ22" s="8">
        <f t="shared" si="3"/>
        <v>408</v>
      </c>
      <c r="AK22" s="1">
        <v>392</v>
      </c>
      <c r="AL22" s="1">
        <v>16</v>
      </c>
      <c r="AM22" s="1">
        <v>609</v>
      </c>
      <c r="AN22" s="1">
        <v>302</v>
      </c>
      <c r="AO22" s="1">
        <v>33</v>
      </c>
      <c r="AP22" s="1">
        <v>189</v>
      </c>
      <c r="AQ22" s="1">
        <v>85</v>
      </c>
      <c r="AR22" s="1">
        <v>2898</v>
      </c>
      <c r="AS22" s="1">
        <v>228</v>
      </c>
      <c r="AT22" s="1">
        <v>1886</v>
      </c>
      <c r="AU22" s="1">
        <v>367</v>
      </c>
      <c r="AV22" s="1">
        <v>39</v>
      </c>
      <c r="AW22" s="1">
        <v>378</v>
      </c>
      <c r="AX22" s="1">
        <v>1051</v>
      </c>
      <c r="AY22" s="1">
        <v>628</v>
      </c>
      <c r="AZ22" s="1">
        <v>327</v>
      </c>
      <c r="BA22" s="1">
        <v>96</v>
      </c>
      <c r="BB22" s="1">
        <v>343</v>
      </c>
      <c r="BC22" s="1">
        <v>139</v>
      </c>
      <c r="BD22" s="1">
        <v>204</v>
      </c>
      <c r="BE22" s="1">
        <v>11498</v>
      </c>
      <c r="BF22" s="1">
        <v>3281</v>
      </c>
      <c r="BG22" s="1">
        <v>4132</v>
      </c>
      <c r="BH22" s="1">
        <v>17</v>
      </c>
      <c r="BI22" s="1">
        <v>51</v>
      </c>
      <c r="BJ22" s="1">
        <v>6</v>
      </c>
      <c r="BK22" s="1">
        <v>3259</v>
      </c>
      <c r="BL22" s="1">
        <v>56</v>
      </c>
      <c r="BM22" s="1">
        <v>24</v>
      </c>
      <c r="BN22" s="1">
        <v>672</v>
      </c>
      <c r="BO22" s="1">
        <v>8471</v>
      </c>
      <c r="BP22" s="1">
        <v>4592</v>
      </c>
      <c r="BQ22" s="1">
        <v>2392</v>
      </c>
      <c r="BR22" s="1">
        <v>986</v>
      </c>
      <c r="BS22" s="1">
        <v>500</v>
      </c>
      <c r="BT22" s="1">
        <v>489</v>
      </c>
      <c r="BU22" s="1">
        <v>225</v>
      </c>
      <c r="BV22" s="1">
        <v>4019</v>
      </c>
      <c r="BW22" s="1">
        <v>262</v>
      </c>
      <c r="BX22" s="1">
        <v>513</v>
      </c>
      <c r="BY22" s="1">
        <v>331</v>
      </c>
      <c r="BZ22" s="1">
        <v>385</v>
      </c>
      <c r="CA22" s="1">
        <v>401</v>
      </c>
      <c r="CB22" s="1">
        <v>520</v>
      </c>
      <c r="CC22" s="1">
        <v>421</v>
      </c>
      <c r="CD22" s="1">
        <v>528</v>
      </c>
      <c r="CE22" s="1">
        <v>658</v>
      </c>
      <c r="CF22" s="1">
        <v>936</v>
      </c>
      <c r="CG22" s="1">
        <v>2535</v>
      </c>
      <c r="CH22" s="1">
        <v>4116</v>
      </c>
      <c r="CI22" s="242">
        <v>195</v>
      </c>
      <c r="CJ22" s="22">
        <v>4116</v>
      </c>
      <c r="CK22" s="1">
        <v>1733</v>
      </c>
      <c r="CL22" s="1">
        <v>4119</v>
      </c>
      <c r="CM22" s="1">
        <v>1992</v>
      </c>
      <c r="CN22" s="1">
        <v>1232</v>
      </c>
      <c r="CO22" s="1">
        <v>291</v>
      </c>
      <c r="CP22" s="1">
        <v>571</v>
      </c>
      <c r="CQ22" s="1">
        <v>33</v>
      </c>
      <c r="CR22" s="1">
        <v>2852</v>
      </c>
      <c r="CS22" s="1">
        <v>473</v>
      </c>
      <c r="CT22" s="1">
        <v>115</v>
      </c>
      <c r="CU22" s="1">
        <v>4116</v>
      </c>
      <c r="CV22" s="1">
        <v>1322</v>
      </c>
      <c r="CW22" s="4" t="s">
        <v>193</v>
      </c>
      <c r="CX22" s="1">
        <v>4118</v>
      </c>
      <c r="CY22" s="1">
        <v>507</v>
      </c>
      <c r="CZ22" s="1">
        <v>696</v>
      </c>
      <c r="DA22" s="1">
        <v>141</v>
      </c>
      <c r="DB22" s="1">
        <v>608</v>
      </c>
      <c r="DC22" s="1">
        <v>788</v>
      </c>
      <c r="DD22" s="1">
        <v>566</v>
      </c>
      <c r="DE22" s="1">
        <v>394</v>
      </c>
      <c r="DF22" s="1">
        <v>236</v>
      </c>
      <c r="DG22" s="1">
        <v>182</v>
      </c>
      <c r="DH22" s="1">
        <v>1733</v>
      </c>
      <c r="DI22" s="4" t="s">
        <v>193</v>
      </c>
      <c r="DJ22" s="1">
        <v>4116</v>
      </c>
      <c r="DK22" s="1">
        <v>143</v>
      </c>
      <c r="DL22" s="1">
        <v>1949</v>
      </c>
      <c r="DM22" s="1">
        <v>1322</v>
      </c>
      <c r="DN22" s="1">
        <v>631</v>
      </c>
      <c r="DO22" s="1">
        <v>71</v>
      </c>
      <c r="DP22" s="6" t="s">
        <v>193</v>
      </c>
    </row>
    <row r="23" spans="2:120">
      <c r="B23" s="5" t="s">
        <v>147</v>
      </c>
      <c r="C23" s="8">
        <f t="shared" si="0"/>
        <v>5.0485000000000007</v>
      </c>
      <c r="D23" s="1">
        <v>504.85</v>
      </c>
      <c r="E23" s="2">
        <f t="shared" si="1"/>
        <v>2.7009852762094542</v>
      </c>
      <c r="F23" s="3">
        <v>24530</v>
      </c>
      <c r="G23" s="1">
        <v>24530</v>
      </c>
      <c r="H23" s="1">
        <v>11777</v>
      </c>
      <c r="I23" s="1">
        <v>12753</v>
      </c>
      <c r="J23" s="1">
        <v>24528</v>
      </c>
      <c r="K23" s="1">
        <v>1995</v>
      </c>
      <c r="L23" s="1">
        <v>4666</v>
      </c>
      <c r="M23" s="1">
        <v>2896</v>
      </c>
      <c r="N23" s="1">
        <v>3576</v>
      </c>
      <c r="O23" s="1">
        <v>3272</v>
      </c>
      <c r="P23" s="1">
        <v>2889</v>
      </c>
      <c r="Q23" s="1">
        <v>2377</v>
      </c>
      <c r="R23" s="1">
        <v>1597</v>
      </c>
      <c r="S23" s="1">
        <v>881</v>
      </c>
      <c r="T23" s="1">
        <v>379</v>
      </c>
      <c r="U23" s="1">
        <v>24398</v>
      </c>
      <c r="V23" s="1">
        <v>132</v>
      </c>
      <c r="W23" s="1">
        <v>5855</v>
      </c>
      <c r="X23" s="1">
        <v>5074</v>
      </c>
      <c r="Y23" s="1">
        <v>155</v>
      </c>
      <c r="Z23" s="1">
        <v>482</v>
      </c>
      <c r="AA23" s="1">
        <v>895</v>
      </c>
      <c r="AB23" s="1">
        <v>1637</v>
      </c>
      <c r="AC23" s="1">
        <v>1905</v>
      </c>
      <c r="AD23" s="1">
        <f t="shared" si="2"/>
        <v>5074</v>
      </c>
      <c r="AE23" s="1">
        <v>24529</v>
      </c>
      <c r="AF23" s="1">
        <v>12666</v>
      </c>
      <c r="AG23" s="1">
        <v>11565</v>
      </c>
      <c r="AH23" s="1">
        <v>29</v>
      </c>
      <c r="AI23" s="1">
        <v>257</v>
      </c>
      <c r="AJ23" s="8">
        <f t="shared" si="3"/>
        <v>815</v>
      </c>
      <c r="AK23" s="1">
        <v>778</v>
      </c>
      <c r="AL23" s="1">
        <v>37</v>
      </c>
      <c r="AM23" s="1">
        <v>1479</v>
      </c>
      <c r="AN23" s="1">
        <v>800</v>
      </c>
      <c r="AO23" s="1">
        <v>79</v>
      </c>
      <c r="AP23" s="1">
        <v>330</v>
      </c>
      <c r="AQ23" s="1">
        <v>270</v>
      </c>
      <c r="AR23" s="1">
        <v>7541</v>
      </c>
      <c r="AS23" s="1">
        <v>354</v>
      </c>
      <c r="AT23" s="1">
        <v>5608</v>
      </c>
      <c r="AU23" s="1">
        <v>638</v>
      </c>
      <c r="AV23" s="1">
        <v>65</v>
      </c>
      <c r="AW23" s="1">
        <v>876</v>
      </c>
      <c r="AX23" s="1">
        <v>2043</v>
      </c>
      <c r="AY23" s="1">
        <v>968</v>
      </c>
      <c r="AZ23" s="1">
        <v>754</v>
      </c>
      <c r="BA23" s="1">
        <v>321</v>
      </c>
      <c r="BB23" s="1">
        <v>800</v>
      </c>
      <c r="BC23" s="1">
        <v>214</v>
      </c>
      <c r="BD23" s="1">
        <v>586</v>
      </c>
      <c r="BE23" s="1">
        <v>24530</v>
      </c>
      <c r="BF23" s="1">
        <v>6153</v>
      </c>
      <c r="BG23" s="1">
        <v>8601</v>
      </c>
      <c r="BH23" s="1">
        <v>50</v>
      </c>
      <c r="BI23" s="1">
        <v>139</v>
      </c>
      <c r="BJ23" s="1">
        <v>8</v>
      </c>
      <c r="BK23" s="1">
        <v>7896</v>
      </c>
      <c r="BL23" s="1">
        <v>82</v>
      </c>
      <c r="BM23" s="1">
        <v>58</v>
      </c>
      <c r="BN23" s="1">
        <v>1543</v>
      </c>
      <c r="BO23" s="1">
        <v>17869</v>
      </c>
      <c r="BP23" s="1">
        <v>9883</v>
      </c>
      <c r="BQ23" s="1">
        <v>5048</v>
      </c>
      <c r="BR23" s="1">
        <v>2190</v>
      </c>
      <c r="BS23" s="1">
        <v>1218</v>
      </c>
      <c r="BT23" s="1">
        <v>1000</v>
      </c>
      <c r="BU23" s="1">
        <v>427</v>
      </c>
      <c r="BV23" s="1">
        <v>8719</v>
      </c>
      <c r="BW23" s="1">
        <v>495</v>
      </c>
      <c r="BX23" s="1">
        <v>1056</v>
      </c>
      <c r="BY23" s="1">
        <v>752</v>
      </c>
      <c r="BZ23" s="1">
        <v>827</v>
      </c>
      <c r="CA23" s="1">
        <v>894</v>
      </c>
      <c r="CB23" s="1">
        <v>1125</v>
      </c>
      <c r="CC23" s="1">
        <v>802</v>
      </c>
      <c r="CD23" s="1">
        <v>1170</v>
      </c>
      <c r="CE23" s="1">
        <v>1598</v>
      </c>
      <c r="CF23" s="1">
        <v>1710</v>
      </c>
      <c r="CG23" s="1">
        <v>5413</v>
      </c>
      <c r="CH23" s="1">
        <v>9033</v>
      </c>
      <c r="CI23" s="242">
        <v>477</v>
      </c>
      <c r="CJ23" s="22">
        <v>9033</v>
      </c>
      <c r="CK23" s="1">
        <v>3617</v>
      </c>
      <c r="CL23" s="1">
        <v>9033</v>
      </c>
      <c r="CM23" s="1">
        <v>4466</v>
      </c>
      <c r="CN23" s="1">
        <v>2324</v>
      </c>
      <c r="CO23" s="1">
        <v>541</v>
      </c>
      <c r="CP23" s="1">
        <v>1673</v>
      </c>
      <c r="CQ23" s="1">
        <v>29</v>
      </c>
      <c r="CR23" s="1">
        <v>6181</v>
      </c>
      <c r="CS23" s="1">
        <v>1228</v>
      </c>
      <c r="CT23" s="1">
        <v>230</v>
      </c>
      <c r="CU23" s="1">
        <v>9033</v>
      </c>
      <c r="CV23" s="1">
        <v>2891</v>
      </c>
      <c r="CW23" s="4" t="s">
        <v>193</v>
      </c>
      <c r="CX23" s="1">
        <v>9031</v>
      </c>
      <c r="CY23" s="1">
        <v>914</v>
      </c>
      <c r="CZ23" s="1">
        <v>1727</v>
      </c>
      <c r="DA23" s="1">
        <v>383</v>
      </c>
      <c r="DB23" s="1">
        <v>1289</v>
      </c>
      <c r="DC23" s="1">
        <v>1826</v>
      </c>
      <c r="DD23" s="1">
        <v>1246</v>
      </c>
      <c r="DE23" s="1">
        <v>872</v>
      </c>
      <c r="DF23" s="1">
        <v>416</v>
      </c>
      <c r="DG23" s="1">
        <v>358</v>
      </c>
      <c r="DH23" s="1">
        <v>3617</v>
      </c>
      <c r="DI23" s="4" t="s">
        <v>193</v>
      </c>
      <c r="DJ23" s="1">
        <v>9033</v>
      </c>
      <c r="DK23" s="1">
        <v>530</v>
      </c>
      <c r="DL23" s="1">
        <v>3838</v>
      </c>
      <c r="DM23" s="1">
        <v>3268</v>
      </c>
      <c r="DN23" s="1">
        <v>1190</v>
      </c>
      <c r="DO23" s="1">
        <v>207</v>
      </c>
      <c r="DP23" s="6" t="s">
        <v>193</v>
      </c>
    </row>
    <row r="24" spans="2:120">
      <c r="B24" s="5" t="s">
        <v>148</v>
      </c>
      <c r="C24" s="8">
        <f t="shared" si="0"/>
        <v>2.2256999999999998</v>
      </c>
      <c r="D24" s="1">
        <v>222.57</v>
      </c>
      <c r="E24" s="2">
        <f t="shared" si="1"/>
        <v>2.5246062992125986</v>
      </c>
      <c r="F24" s="3">
        <v>10498</v>
      </c>
      <c r="G24" s="1">
        <v>10498</v>
      </c>
      <c r="H24" s="1">
        <v>5315</v>
      </c>
      <c r="I24" s="1">
        <v>5183</v>
      </c>
      <c r="J24" s="1">
        <v>10511</v>
      </c>
      <c r="K24" s="1">
        <v>710</v>
      </c>
      <c r="L24" s="1">
        <v>1486</v>
      </c>
      <c r="M24" s="1">
        <v>1412</v>
      </c>
      <c r="N24" s="1">
        <v>1676</v>
      </c>
      <c r="O24" s="1">
        <v>1495</v>
      </c>
      <c r="P24" s="1">
        <v>1327</v>
      </c>
      <c r="Q24" s="1">
        <v>1176</v>
      </c>
      <c r="R24" s="1">
        <v>653</v>
      </c>
      <c r="S24" s="1">
        <v>398</v>
      </c>
      <c r="T24" s="1">
        <v>178</v>
      </c>
      <c r="U24" s="1">
        <v>10260</v>
      </c>
      <c r="V24" s="1">
        <v>238</v>
      </c>
      <c r="W24" s="1">
        <v>2758</v>
      </c>
      <c r="X24" s="1">
        <v>3194</v>
      </c>
      <c r="Y24" s="1">
        <v>147</v>
      </c>
      <c r="Z24" s="1">
        <v>454</v>
      </c>
      <c r="AA24" s="1">
        <v>439</v>
      </c>
      <c r="AB24" s="1">
        <v>799</v>
      </c>
      <c r="AC24" s="1">
        <v>1353</v>
      </c>
      <c r="AD24" s="1">
        <f t="shared" si="2"/>
        <v>3192</v>
      </c>
      <c r="AE24" s="1">
        <v>10499</v>
      </c>
      <c r="AF24" s="1">
        <v>4559</v>
      </c>
      <c r="AG24" s="1">
        <v>3519</v>
      </c>
      <c r="AH24" s="1">
        <v>7</v>
      </c>
      <c r="AI24" s="1">
        <v>198</v>
      </c>
      <c r="AJ24" s="8">
        <f t="shared" si="3"/>
        <v>835</v>
      </c>
      <c r="AK24" s="1">
        <v>788</v>
      </c>
      <c r="AL24" s="1">
        <v>47</v>
      </c>
      <c r="AM24" s="1">
        <v>607</v>
      </c>
      <c r="AN24" s="1">
        <v>304</v>
      </c>
      <c r="AO24" s="1">
        <v>51</v>
      </c>
      <c r="AP24" s="1">
        <v>123</v>
      </c>
      <c r="AQ24" s="1">
        <v>129</v>
      </c>
      <c r="AR24" s="1">
        <v>3046</v>
      </c>
      <c r="AS24" s="1">
        <v>267</v>
      </c>
      <c r="AT24" s="1">
        <v>2189</v>
      </c>
      <c r="AU24" s="1">
        <v>224</v>
      </c>
      <c r="AV24" s="1">
        <v>52</v>
      </c>
      <c r="AW24" s="1">
        <v>314</v>
      </c>
      <c r="AX24" s="1">
        <v>1867</v>
      </c>
      <c r="AY24" s="1">
        <v>637</v>
      </c>
      <c r="AZ24" s="1">
        <v>994</v>
      </c>
      <c r="BA24" s="1">
        <v>236</v>
      </c>
      <c r="BB24" s="1">
        <v>420</v>
      </c>
      <c r="BC24" s="1">
        <v>152</v>
      </c>
      <c r="BD24" s="1">
        <v>268</v>
      </c>
      <c r="BE24" s="1">
        <v>10498</v>
      </c>
      <c r="BF24" s="1">
        <v>2320</v>
      </c>
      <c r="BG24" s="1">
        <v>3974</v>
      </c>
      <c r="BH24" s="1">
        <v>35</v>
      </c>
      <c r="BI24" s="1">
        <v>78</v>
      </c>
      <c r="BJ24" s="1">
        <v>8</v>
      </c>
      <c r="BK24" s="1">
        <v>3163</v>
      </c>
      <c r="BL24" s="1">
        <v>106</v>
      </c>
      <c r="BM24" s="1">
        <v>25</v>
      </c>
      <c r="BN24" s="1">
        <v>789</v>
      </c>
      <c r="BO24" s="1">
        <v>8302</v>
      </c>
      <c r="BP24" s="1">
        <v>4474</v>
      </c>
      <c r="BQ24" s="1">
        <v>2195</v>
      </c>
      <c r="BR24" s="1">
        <v>894</v>
      </c>
      <c r="BS24" s="1">
        <v>602</v>
      </c>
      <c r="BT24" s="1">
        <v>503</v>
      </c>
      <c r="BU24" s="1">
        <v>280</v>
      </c>
      <c r="BV24" s="1">
        <v>3901</v>
      </c>
      <c r="BW24" s="1">
        <v>270</v>
      </c>
      <c r="BX24" s="1">
        <v>539</v>
      </c>
      <c r="BY24" s="1">
        <v>378</v>
      </c>
      <c r="BZ24" s="1">
        <v>331</v>
      </c>
      <c r="CA24" s="1">
        <v>274</v>
      </c>
      <c r="CB24" s="1">
        <v>442</v>
      </c>
      <c r="CC24" s="1">
        <v>366</v>
      </c>
      <c r="CD24" s="1">
        <v>521</v>
      </c>
      <c r="CE24" s="1">
        <v>780</v>
      </c>
      <c r="CF24" s="1">
        <v>916</v>
      </c>
      <c r="CG24" s="1">
        <v>2377</v>
      </c>
      <c r="CH24" s="1">
        <v>4064</v>
      </c>
      <c r="CI24" s="242">
        <v>469</v>
      </c>
      <c r="CJ24" s="22">
        <v>4063</v>
      </c>
      <c r="CK24" s="1">
        <v>1561</v>
      </c>
      <c r="CL24" s="1">
        <v>4062</v>
      </c>
      <c r="CM24" s="1">
        <v>1767</v>
      </c>
      <c r="CN24" s="1">
        <v>497</v>
      </c>
      <c r="CO24" s="1">
        <v>635</v>
      </c>
      <c r="CP24" s="1">
        <v>1145</v>
      </c>
      <c r="CQ24" s="1">
        <v>18</v>
      </c>
      <c r="CR24" s="1">
        <v>2702</v>
      </c>
      <c r="CS24" s="1">
        <v>490</v>
      </c>
      <c r="CT24" s="1">
        <v>146</v>
      </c>
      <c r="CU24" s="1">
        <v>4064</v>
      </c>
      <c r="CV24" s="1">
        <v>1673</v>
      </c>
      <c r="CW24" s="4" t="s">
        <v>193</v>
      </c>
      <c r="CX24" s="1">
        <v>4066</v>
      </c>
      <c r="CY24" s="1">
        <v>394</v>
      </c>
      <c r="CZ24" s="1">
        <v>1169</v>
      </c>
      <c r="DA24" s="1">
        <v>139</v>
      </c>
      <c r="DB24" s="1">
        <v>413</v>
      </c>
      <c r="DC24" s="1">
        <v>586</v>
      </c>
      <c r="DD24" s="1">
        <v>453</v>
      </c>
      <c r="DE24" s="1">
        <v>367</v>
      </c>
      <c r="DF24" s="1">
        <v>221</v>
      </c>
      <c r="DG24" s="1">
        <v>324</v>
      </c>
      <c r="DH24" s="1">
        <v>1561</v>
      </c>
      <c r="DI24" s="4" t="s">
        <v>193</v>
      </c>
      <c r="DJ24" s="1">
        <v>4063</v>
      </c>
      <c r="DK24" s="1">
        <v>340</v>
      </c>
      <c r="DL24" s="1">
        <v>1445</v>
      </c>
      <c r="DM24" s="1">
        <v>753</v>
      </c>
      <c r="DN24" s="1">
        <v>1078</v>
      </c>
      <c r="DO24" s="1">
        <v>447</v>
      </c>
      <c r="DP24" s="6" t="s">
        <v>193</v>
      </c>
    </row>
    <row r="25" spans="2:120">
      <c r="B25" s="5" t="s">
        <v>149</v>
      </c>
      <c r="C25" s="8">
        <f t="shared" si="0"/>
        <v>4.0100999999999996</v>
      </c>
      <c r="D25" s="1">
        <v>401.01</v>
      </c>
      <c r="E25" s="2">
        <f t="shared" si="1"/>
        <v>3.102486047691527</v>
      </c>
      <c r="F25" s="3">
        <v>24552</v>
      </c>
      <c r="G25" s="1">
        <v>24553</v>
      </c>
      <c r="H25" s="1">
        <v>11943</v>
      </c>
      <c r="I25" s="1">
        <v>12610</v>
      </c>
      <c r="J25" s="1">
        <v>24546</v>
      </c>
      <c r="K25" s="1">
        <v>1751</v>
      </c>
      <c r="L25" s="1">
        <v>4298</v>
      </c>
      <c r="M25" s="1">
        <v>3156</v>
      </c>
      <c r="N25" s="1">
        <v>3448</v>
      </c>
      <c r="O25" s="1">
        <v>3495</v>
      </c>
      <c r="P25" s="1">
        <v>2909</v>
      </c>
      <c r="Q25" s="1">
        <v>2386</v>
      </c>
      <c r="R25" s="1">
        <v>1670</v>
      </c>
      <c r="S25" s="1">
        <v>933</v>
      </c>
      <c r="T25" s="1">
        <v>500</v>
      </c>
      <c r="U25" s="1">
        <v>24460</v>
      </c>
      <c r="V25" s="1">
        <v>92</v>
      </c>
      <c r="W25" s="1">
        <v>4740</v>
      </c>
      <c r="X25" s="1">
        <v>7531</v>
      </c>
      <c r="Y25" s="1">
        <v>269</v>
      </c>
      <c r="Z25" s="1">
        <v>1830</v>
      </c>
      <c r="AA25" s="1">
        <v>1620</v>
      </c>
      <c r="AB25" s="1">
        <v>1629</v>
      </c>
      <c r="AC25" s="1">
        <v>2181</v>
      </c>
      <c r="AD25" s="1">
        <f t="shared" si="2"/>
        <v>7529</v>
      </c>
      <c r="AE25" s="1">
        <v>24553</v>
      </c>
      <c r="AF25" s="1">
        <v>6882</v>
      </c>
      <c r="AG25" s="1">
        <v>5624</v>
      </c>
      <c r="AH25" s="1">
        <v>1</v>
      </c>
      <c r="AI25" s="1">
        <v>567</v>
      </c>
      <c r="AJ25" s="8">
        <f t="shared" si="3"/>
        <v>690</v>
      </c>
      <c r="AK25" s="1">
        <v>659</v>
      </c>
      <c r="AL25" s="1">
        <v>31</v>
      </c>
      <c r="AM25" s="1">
        <v>845</v>
      </c>
      <c r="AN25" s="1">
        <v>276</v>
      </c>
      <c r="AO25" s="1">
        <v>62</v>
      </c>
      <c r="AP25" s="1">
        <v>304</v>
      </c>
      <c r="AQ25" s="1">
        <v>203</v>
      </c>
      <c r="AR25" s="1">
        <v>14606</v>
      </c>
      <c r="AS25" s="1">
        <v>2508</v>
      </c>
      <c r="AT25" s="1">
        <v>9908</v>
      </c>
      <c r="AU25" s="1">
        <v>1097</v>
      </c>
      <c r="AV25" s="1">
        <v>74</v>
      </c>
      <c r="AW25" s="1">
        <v>1019</v>
      </c>
      <c r="AX25" s="1">
        <v>933</v>
      </c>
      <c r="AY25" s="1">
        <v>426</v>
      </c>
      <c r="AZ25" s="1">
        <v>387</v>
      </c>
      <c r="BA25" s="1">
        <v>120</v>
      </c>
      <c r="BB25" s="1">
        <v>1287</v>
      </c>
      <c r="BC25" s="1">
        <v>422</v>
      </c>
      <c r="BD25" s="1">
        <v>865</v>
      </c>
      <c r="BE25" s="1">
        <v>24553</v>
      </c>
      <c r="BF25" s="1">
        <v>2491</v>
      </c>
      <c r="BG25" s="1">
        <v>5031</v>
      </c>
      <c r="BH25" s="1">
        <v>53</v>
      </c>
      <c r="BI25" s="1">
        <v>1123</v>
      </c>
      <c r="BJ25" s="1">
        <v>33</v>
      </c>
      <c r="BK25" s="1">
        <v>13066</v>
      </c>
      <c r="BL25" s="1">
        <v>1263</v>
      </c>
      <c r="BM25" s="1">
        <v>62</v>
      </c>
      <c r="BN25" s="1">
        <v>1431</v>
      </c>
      <c r="BO25" s="1">
        <v>18502</v>
      </c>
      <c r="BP25" s="1">
        <v>10354</v>
      </c>
      <c r="BQ25" s="1">
        <v>5023</v>
      </c>
      <c r="BR25" s="1">
        <v>2338</v>
      </c>
      <c r="BS25" s="1">
        <v>1732</v>
      </c>
      <c r="BT25" s="1">
        <v>718</v>
      </c>
      <c r="BU25" s="1">
        <v>543</v>
      </c>
      <c r="BV25" s="1">
        <v>9490</v>
      </c>
      <c r="BW25" s="1">
        <v>861</v>
      </c>
      <c r="BX25" s="1">
        <v>2126</v>
      </c>
      <c r="BY25" s="1">
        <v>1025</v>
      </c>
      <c r="BZ25" s="1">
        <v>985</v>
      </c>
      <c r="CA25" s="1">
        <v>695</v>
      </c>
      <c r="CB25" s="1">
        <v>880</v>
      </c>
      <c r="CC25" s="1">
        <v>969</v>
      </c>
      <c r="CD25" s="1">
        <v>890</v>
      </c>
      <c r="CE25" s="1">
        <v>1059</v>
      </c>
      <c r="CF25" s="1">
        <v>2239</v>
      </c>
      <c r="CG25" s="1">
        <v>4227</v>
      </c>
      <c r="CH25" s="1">
        <v>7884</v>
      </c>
      <c r="CI25" s="242">
        <v>742</v>
      </c>
      <c r="CJ25" s="22">
        <v>7884</v>
      </c>
      <c r="CK25" s="1">
        <v>2667</v>
      </c>
      <c r="CL25" s="1">
        <v>7886</v>
      </c>
      <c r="CM25" s="1">
        <v>5512</v>
      </c>
      <c r="CN25" s="1">
        <v>564</v>
      </c>
      <c r="CO25" s="1">
        <v>254</v>
      </c>
      <c r="CP25" s="1">
        <v>1542</v>
      </c>
      <c r="CQ25" s="1">
        <v>14</v>
      </c>
      <c r="CR25" s="1">
        <v>4569</v>
      </c>
      <c r="CS25" s="1">
        <v>812</v>
      </c>
      <c r="CT25" s="1">
        <v>144</v>
      </c>
      <c r="CU25" s="1">
        <v>7885</v>
      </c>
      <c r="CV25" s="1">
        <v>1701</v>
      </c>
      <c r="CW25" s="4" t="s">
        <v>193</v>
      </c>
      <c r="CX25" s="1">
        <v>7886</v>
      </c>
      <c r="CY25" s="1">
        <v>833</v>
      </c>
      <c r="CZ25" s="1">
        <v>997</v>
      </c>
      <c r="DA25" s="1">
        <v>448</v>
      </c>
      <c r="DB25" s="1">
        <v>699</v>
      </c>
      <c r="DC25" s="1">
        <v>1987</v>
      </c>
      <c r="DD25" s="1">
        <v>1157</v>
      </c>
      <c r="DE25" s="1">
        <v>732</v>
      </c>
      <c r="DF25" s="1">
        <v>642</v>
      </c>
      <c r="DG25" s="1">
        <v>391</v>
      </c>
      <c r="DH25" s="1">
        <v>2667</v>
      </c>
      <c r="DI25" s="4" t="s">
        <v>193</v>
      </c>
      <c r="DJ25" s="1">
        <v>7884</v>
      </c>
      <c r="DK25" s="1">
        <v>734</v>
      </c>
      <c r="DL25" s="1">
        <v>4044</v>
      </c>
      <c r="DM25" s="1">
        <v>2161</v>
      </c>
      <c r="DN25" s="1">
        <v>719</v>
      </c>
      <c r="DO25" s="1">
        <v>226</v>
      </c>
      <c r="DP25" s="6" t="s">
        <v>193</v>
      </c>
    </row>
    <row r="26" spans="2:120">
      <c r="B26" s="5" t="s">
        <v>150</v>
      </c>
      <c r="C26" s="8">
        <f t="shared" si="0"/>
        <v>2.1349</v>
      </c>
      <c r="D26" s="1">
        <v>213.49</v>
      </c>
      <c r="E26" s="2">
        <f t="shared" si="1"/>
        <v>2.7425569176882663</v>
      </c>
      <c r="F26" s="3">
        <v>10986</v>
      </c>
      <c r="G26" s="1">
        <v>10986</v>
      </c>
      <c r="H26" s="1">
        <v>5472</v>
      </c>
      <c r="I26" s="1">
        <v>5514</v>
      </c>
      <c r="J26" s="1">
        <v>10970</v>
      </c>
      <c r="K26" s="1">
        <v>652</v>
      </c>
      <c r="L26" s="1">
        <v>1672</v>
      </c>
      <c r="M26" s="1">
        <v>1123</v>
      </c>
      <c r="N26" s="1">
        <v>1353</v>
      </c>
      <c r="O26" s="1">
        <v>1484</v>
      </c>
      <c r="P26" s="1">
        <v>1476</v>
      </c>
      <c r="Q26" s="1">
        <v>1266</v>
      </c>
      <c r="R26" s="1">
        <v>1043</v>
      </c>
      <c r="S26" s="1">
        <v>635</v>
      </c>
      <c r="T26" s="1">
        <v>266</v>
      </c>
      <c r="U26" s="1">
        <v>10962</v>
      </c>
      <c r="V26" s="1">
        <v>24</v>
      </c>
      <c r="W26" s="1">
        <v>2261</v>
      </c>
      <c r="X26" s="1">
        <v>2096</v>
      </c>
      <c r="Y26" s="1">
        <v>121</v>
      </c>
      <c r="Z26" s="1">
        <v>655</v>
      </c>
      <c r="AA26" s="1">
        <v>456</v>
      </c>
      <c r="AB26" s="1">
        <v>447</v>
      </c>
      <c r="AC26" s="1">
        <v>415</v>
      </c>
      <c r="AD26" s="1">
        <f t="shared" si="2"/>
        <v>2094</v>
      </c>
      <c r="AE26" s="1">
        <v>10988</v>
      </c>
      <c r="AF26" s="1">
        <v>5843</v>
      </c>
      <c r="AG26" s="1">
        <v>5055</v>
      </c>
      <c r="AH26" s="1">
        <v>1</v>
      </c>
      <c r="AI26" s="1">
        <v>546</v>
      </c>
      <c r="AJ26" s="8">
        <f t="shared" si="3"/>
        <v>241</v>
      </c>
      <c r="AK26" s="1">
        <v>233</v>
      </c>
      <c r="AL26" s="1">
        <v>8</v>
      </c>
      <c r="AM26" s="1">
        <v>427</v>
      </c>
      <c r="AN26" s="1">
        <v>109</v>
      </c>
      <c r="AO26" s="1">
        <v>20</v>
      </c>
      <c r="AP26" s="1">
        <v>160</v>
      </c>
      <c r="AQ26" s="1">
        <v>138</v>
      </c>
      <c r="AR26" s="1">
        <v>4137</v>
      </c>
      <c r="AS26" s="1">
        <v>1275</v>
      </c>
      <c r="AT26" s="1">
        <v>2285</v>
      </c>
      <c r="AU26" s="1">
        <v>194</v>
      </c>
      <c r="AV26" s="1">
        <v>69</v>
      </c>
      <c r="AW26" s="1">
        <v>314</v>
      </c>
      <c r="AX26" s="1">
        <v>208</v>
      </c>
      <c r="AY26" s="1">
        <v>79</v>
      </c>
      <c r="AZ26" s="1">
        <v>108</v>
      </c>
      <c r="BA26" s="1">
        <v>21</v>
      </c>
      <c r="BB26" s="1">
        <v>373</v>
      </c>
      <c r="BC26" s="1">
        <v>117</v>
      </c>
      <c r="BD26" s="1">
        <v>256</v>
      </c>
      <c r="BE26" s="1">
        <v>10986</v>
      </c>
      <c r="BF26" s="1">
        <v>2042</v>
      </c>
      <c r="BG26" s="1">
        <v>4000</v>
      </c>
      <c r="BH26" s="1">
        <v>21</v>
      </c>
      <c r="BI26" s="1">
        <v>692</v>
      </c>
      <c r="BJ26" s="1">
        <v>7</v>
      </c>
      <c r="BK26" s="1">
        <v>3176</v>
      </c>
      <c r="BL26" s="1">
        <v>522</v>
      </c>
      <c r="BM26" s="1">
        <v>36</v>
      </c>
      <c r="BN26" s="1">
        <v>490</v>
      </c>
      <c r="BO26" s="1">
        <v>8662</v>
      </c>
      <c r="BP26" s="1">
        <v>5187</v>
      </c>
      <c r="BQ26" s="1">
        <v>2949</v>
      </c>
      <c r="BR26" s="1">
        <v>975</v>
      </c>
      <c r="BS26" s="1">
        <v>838</v>
      </c>
      <c r="BT26" s="1">
        <v>222</v>
      </c>
      <c r="BU26" s="1">
        <v>203</v>
      </c>
      <c r="BV26" s="1">
        <v>4922</v>
      </c>
      <c r="BW26" s="1">
        <v>567</v>
      </c>
      <c r="BX26" s="1">
        <v>1325</v>
      </c>
      <c r="BY26" s="1">
        <v>700</v>
      </c>
      <c r="BZ26" s="1">
        <v>482</v>
      </c>
      <c r="CA26" s="1">
        <v>407</v>
      </c>
      <c r="CB26" s="1">
        <v>372</v>
      </c>
      <c r="CC26" s="1">
        <v>386</v>
      </c>
      <c r="CD26" s="1">
        <v>308</v>
      </c>
      <c r="CE26" s="1">
        <v>375</v>
      </c>
      <c r="CF26" s="1">
        <v>744</v>
      </c>
      <c r="CG26" s="1">
        <v>1559</v>
      </c>
      <c r="CH26" s="1">
        <v>3997</v>
      </c>
      <c r="CI26" s="242">
        <v>161</v>
      </c>
      <c r="CJ26" s="22">
        <v>3998</v>
      </c>
      <c r="CK26" s="1">
        <v>1268</v>
      </c>
      <c r="CL26" s="1">
        <v>3997</v>
      </c>
      <c r="CM26" s="1">
        <v>3179</v>
      </c>
      <c r="CN26" s="1">
        <v>50</v>
      </c>
      <c r="CO26" s="1">
        <v>91</v>
      </c>
      <c r="CP26" s="1">
        <v>673</v>
      </c>
      <c r="CQ26" s="1">
        <v>4</v>
      </c>
      <c r="CR26" s="1">
        <v>1929</v>
      </c>
      <c r="CS26" s="1">
        <v>185</v>
      </c>
      <c r="CT26" s="1">
        <v>47</v>
      </c>
      <c r="CU26" s="1">
        <v>3997</v>
      </c>
      <c r="CV26" s="1">
        <v>525</v>
      </c>
      <c r="CW26" s="4" t="s">
        <v>193</v>
      </c>
      <c r="CX26" s="1">
        <v>3992</v>
      </c>
      <c r="CY26" s="1">
        <v>481</v>
      </c>
      <c r="CZ26" s="1">
        <v>522</v>
      </c>
      <c r="DA26" s="1">
        <v>378</v>
      </c>
      <c r="DB26" s="1">
        <v>217</v>
      </c>
      <c r="DC26" s="1">
        <v>966</v>
      </c>
      <c r="DD26" s="1">
        <v>527</v>
      </c>
      <c r="DE26" s="1">
        <v>566</v>
      </c>
      <c r="DF26" s="1">
        <v>180</v>
      </c>
      <c r="DG26" s="1">
        <v>155</v>
      </c>
      <c r="DH26" s="1">
        <v>1268</v>
      </c>
      <c r="DI26" s="4" t="s">
        <v>193</v>
      </c>
      <c r="DJ26" s="1">
        <v>3998</v>
      </c>
      <c r="DK26" s="1">
        <v>797</v>
      </c>
      <c r="DL26" s="1">
        <v>2604</v>
      </c>
      <c r="DM26" s="1">
        <v>307</v>
      </c>
      <c r="DN26" s="1">
        <v>194</v>
      </c>
      <c r="DO26" s="1">
        <v>96</v>
      </c>
      <c r="DP26" s="6" t="s">
        <v>193</v>
      </c>
    </row>
    <row r="27" spans="2:120">
      <c r="B27" s="5" t="s">
        <v>151</v>
      </c>
      <c r="C27" s="8">
        <f t="shared" si="0"/>
        <v>1.2526999999999999</v>
      </c>
      <c r="D27" s="1">
        <v>125.27</v>
      </c>
      <c r="E27" s="2">
        <f t="shared" si="1"/>
        <v>3.3145751266178953</v>
      </c>
      <c r="F27" s="3">
        <v>11820</v>
      </c>
      <c r="G27" s="1">
        <v>11820</v>
      </c>
      <c r="H27" s="1">
        <v>6038</v>
      </c>
      <c r="I27" s="1">
        <v>5782</v>
      </c>
      <c r="J27" s="1">
        <v>11816</v>
      </c>
      <c r="K27" s="1">
        <v>736</v>
      </c>
      <c r="L27" s="1">
        <v>2103</v>
      </c>
      <c r="M27" s="1">
        <v>1745</v>
      </c>
      <c r="N27" s="1">
        <v>1710</v>
      </c>
      <c r="O27" s="1">
        <v>1773</v>
      </c>
      <c r="P27" s="1">
        <v>1529</v>
      </c>
      <c r="Q27" s="1">
        <v>1040</v>
      </c>
      <c r="R27" s="1">
        <v>669</v>
      </c>
      <c r="S27" s="1">
        <v>357</v>
      </c>
      <c r="T27" s="1">
        <v>154</v>
      </c>
      <c r="U27" s="1">
        <v>11780</v>
      </c>
      <c r="V27" s="1">
        <v>40</v>
      </c>
      <c r="W27" s="1">
        <v>2127</v>
      </c>
      <c r="X27" s="1">
        <v>5317</v>
      </c>
      <c r="Y27" s="1">
        <v>153</v>
      </c>
      <c r="Z27" s="1">
        <v>1033</v>
      </c>
      <c r="AA27" s="1">
        <v>1039</v>
      </c>
      <c r="AB27" s="1">
        <v>1250</v>
      </c>
      <c r="AC27" s="1">
        <v>1841</v>
      </c>
      <c r="AD27" s="1">
        <f t="shared" si="2"/>
        <v>5316</v>
      </c>
      <c r="AE27" s="1">
        <v>11818</v>
      </c>
      <c r="AF27" s="1">
        <v>1034</v>
      </c>
      <c r="AG27" s="1">
        <v>597</v>
      </c>
      <c r="AH27" s="1">
        <v>9</v>
      </c>
      <c r="AI27" s="1">
        <v>26</v>
      </c>
      <c r="AJ27" s="8">
        <f t="shared" si="3"/>
        <v>402</v>
      </c>
      <c r="AK27" s="1">
        <v>376</v>
      </c>
      <c r="AL27" s="1">
        <v>26</v>
      </c>
      <c r="AM27" s="1">
        <v>404</v>
      </c>
      <c r="AN27" s="1">
        <v>161</v>
      </c>
      <c r="AO27" s="1">
        <v>28</v>
      </c>
      <c r="AP27" s="1">
        <v>105</v>
      </c>
      <c r="AQ27" s="1">
        <v>110</v>
      </c>
      <c r="AR27" s="1">
        <v>7450</v>
      </c>
      <c r="AS27" s="1">
        <v>2734</v>
      </c>
      <c r="AT27" s="1">
        <v>2962</v>
      </c>
      <c r="AU27" s="1">
        <v>1200</v>
      </c>
      <c r="AV27" s="1">
        <v>46</v>
      </c>
      <c r="AW27" s="1">
        <v>508</v>
      </c>
      <c r="AX27" s="1">
        <v>2159</v>
      </c>
      <c r="AY27" s="1">
        <v>925</v>
      </c>
      <c r="AZ27" s="1">
        <v>969</v>
      </c>
      <c r="BA27" s="1">
        <v>265</v>
      </c>
      <c r="BB27" s="1">
        <v>771</v>
      </c>
      <c r="BC27" s="1">
        <v>104</v>
      </c>
      <c r="BD27" s="1">
        <v>667</v>
      </c>
      <c r="BE27" s="1">
        <v>11820</v>
      </c>
      <c r="BF27" s="1">
        <v>807</v>
      </c>
      <c r="BG27" s="1">
        <v>2229</v>
      </c>
      <c r="BH27" s="1">
        <v>83</v>
      </c>
      <c r="BI27" s="1">
        <v>684</v>
      </c>
      <c r="BJ27" s="1">
        <v>8</v>
      </c>
      <c r="BK27" s="1">
        <v>5252</v>
      </c>
      <c r="BL27" s="1">
        <v>1791</v>
      </c>
      <c r="BM27" s="1">
        <v>308</v>
      </c>
      <c r="BN27" s="1">
        <v>658</v>
      </c>
      <c r="BO27" s="1">
        <v>8980</v>
      </c>
      <c r="BP27" s="1">
        <v>4568</v>
      </c>
      <c r="BQ27" s="1">
        <v>1876</v>
      </c>
      <c r="BR27" s="1">
        <v>1077</v>
      </c>
      <c r="BS27" s="1">
        <v>639</v>
      </c>
      <c r="BT27" s="1">
        <v>669</v>
      </c>
      <c r="BU27" s="1">
        <v>307</v>
      </c>
      <c r="BV27" s="1">
        <v>3798</v>
      </c>
      <c r="BW27" s="1">
        <v>233</v>
      </c>
      <c r="BX27" s="1">
        <v>476</v>
      </c>
      <c r="BY27" s="1">
        <v>320</v>
      </c>
      <c r="BZ27" s="1">
        <v>314</v>
      </c>
      <c r="CA27" s="1">
        <v>316</v>
      </c>
      <c r="CB27" s="1">
        <v>484</v>
      </c>
      <c r="CC27" s="1">
        <v>366</v>
      </c>
      <c r="CD27" s="1">
        <v>523</v>
      </c>
      <c r="CE27" s="1">
        <v>766</v>
      </c>
      <c r="CF27" s="1">
        <v>1299</v>
      </c>
      <c r="CG27" s="1">
        <v>3094</v>
      </c>
      <c r="CH27" s="1">
        <v>3554</v>
      </c>
      <c r="CI27" s="242">
        <v>683</v>
      </c>
      <c r="CJ27" s="22">
        <v>3554</v>
      </c>
      <c r="CK27" s="1">
        <v>1267</v>
      </c>
      <c r="CL27" s="1">
        <v>3555</v>
      </c>
      <c r="CM27" s="1">
        <v>1632</v>
      </c>
      <c r="CN27" s="1">
        <v>287</v>
      </c>
      <c r="CO27" s="1">
        <v>774</v>
      </c>
      <c r="CP27" s="1">
        <v>846</v>
      </c>
      <c r="CQ27" s="1">
        <v>16</v>
      </c>
      <c r="CR27" s="1">
        <v>2507</v>
      </c>
      <c r="CS27" s="1">
        <v>537</v>
      </c>
      <c r="CT27" s="1">
        <v>89</v>
      </c>
      <c r="CU27" s="1">
        <v>3554</v>
      </c>
      <c r="CV27" s="1">
        <v>1485</v>
      </c>
      <c r="CW27" s="4" t="s">
        <v>193</v>
      </c>
      <c r="CX27" s="1">
        <v>3553</v>
      </c>
      <c r="CY27" s="1">
        <v>258</v>
      </c>
      <c r="CZ27" s="1">
        <v>708</v>
      </c>
      <c r="DA27" s="1">
        <v>83</v>
      </c>
      <c r="DB27" s="1">
        <v>351</v>
      </c>
      <c r="DC27" s="1">
        <v>700</v>
      </c>
      <c r="DD27" s="1">
        <v>488</v>
      </c>
      <c r="DE27" s="1">
        <v>167</v>
      </c>
      <c r="DF27" s="1">
        <v>449</v>
      </c>
      <c r="DG27" s="1">
        <v>349</v>
      </c>
      <c r="DH27" s="1">
        <v>1267</v>
      </c>
      <c r="DI27" s="4" t="s">
        <v>193</v>
      </c>
      <c r="DJ27" s="1">
        <v>3553</v>
      </c>
      <c r="DK27" s="1">
        <v>352</v>
      </c>
      <c r="DL27" s="1">
        <v>705</v>
      </c>
      <c r="DM27" s="1">
        <v>1808</v>
      </c>
      <c r="DN27" s="1">
        <v>351</v>
      </c>
      <c r="DO27" s="1">
        <v>337</v>
      </c>
      <c r="DP27" s="6" t="s">
        <v>193</v>
      </c>
    </row>
    <row r="28" spans="2:120">
      <c r="B28" s="5" t="s">
        <v>152</v>
      </c>
      <c r="C28" s="8">
        <f t="shared" si="0"/>
        <v>6.2639999999999993</v>
      </c>
      <c r="D28" s="1">
        <v>626.4</v>
      </c>
      <c r="E28" s="2">
        <f t="shared" si="1"/>
        <v>2.8870991576769618</v>
      </c>
      <c r="F28" s="3">
        <v>20399</v>
      </c>
      <c r="G28" s="1">
        <v>20401</v>
      </c>
      <c r="H28" s="1">
        <v>9985</v>
      </c>
      <c r="I28" s="1">
        <v>10416</v>
      </c>
      <c r="J28" s="1">
        <v>20405</v>
      </c>
      <c r="K28" s="1">
        <v>1135</v>
      </c>
      <c r="L28" s="1">
        <v>2792</v>
      </c>
      <c r="M28" s="1">
        <v>2788</v>
      </c>
      <c r="N28" s="1">
        <v>3167</v>
      </c>
      <c r="O28" s="1">
        <v>2816</v>
      </c>
      <c r="P28" s="1">
        <v>2583</v>
      </c>
      <c r="Q28" s="1">
        <v>2422</v>
      </c>
      <c r="R28" s="1">
        <v>1579</v>
      </c>
      <c r="S28" s="1">
        <v>767</v>
      </c>
      <c r="T28" s="1">
        <v>356</v>
      </c>
      <c r="U28" s="1">
        <v>19537</v>
      </c>
      <c r="V28" s="1">
        <v>862</v>
      </c>
      <c r="W28" s="1">
        <v>3733</v>
      </c>
      <c r="X28" s="1">
        <v>7787</v>
      </c>
      <c r="Y28" s="1">
        <v>270</v>
      </c>
      <c r="Z28" s="1">
        <v>2197</v>
      </c>
      <c r="AA28" s="1">
        <v>1332</v>
      </c>
      <c r="AB28" s="1">
        <v>1565</v>
      </c>
      <c r="AC28" s="1">
        <v>2421</v>
      </c>
      <c r="AD28" s="1">
        <f t="shared" si="2"/>
        <v>7785</v>
      </c>
      <c r="AE28" s="1">
        <v>20399</v>
      </c>
      <c r="AF28" s="1">
        <v>3725</v>
      </c>
      <c r="AG28" s="1">
        <v>2592</v>
      </c>
      <c r="AH28" s="1">
        <v>6</v>
      </c>
      <c r="AI28" s="1">
        <v>103</v>
      </c>
      <c r="AJ28" s="8">
        <f t="shared" si="3"/>
        <v>1024</v>
      </c>
      <c r="AK28" s="1">
        <v>972</v>
      </c>
      <c r="AL28" s="1">
        <v>52</v>
      </c>
      <c r="AM28" s="1">
        <v>762</v>
      </c>
      <c r="AN28" s="1">
        <v>279</v>
      </c>
      <c r="AO28" s="1">
        <v>84</v>
      </c>
      <c r="AP28" s="1">
        <v>179</v>
      </c>
      <c r="AQ28" s="1">
        <v>220</v>
      </c>
      <c r="AR28" s="1">
        <v>11074</v>
      </c>
      <c r="AS28" s="1">
        <v>6565</v>
      </c>
      <c r="AT28" s="1">
        <v>2533</v>
      </c>
      <c r="AU28" s="1">
        <v>1045</v>
      </c>
      <c r="AV28" s="1">
        <v>89</v>
      </c>
      <c r="AW28" s="1">
        <v>842</v>
      </c>
      <c r="AX28" s="1">
        <v>3289</v>
      </c>
      <c r="AY28" s="1">
        <v>1060</v>
      </c>
      <c r="AZ28" s="1">
        <v>1859</v>
      </c>
      <c r="BA28" s="1">
        <v>370</v>
      </c>
      <c r="BB28" s="1">
        <v>1549</v>
      </c>
      <c r="BC28" s="1">
        <v>123</v>
      </c>
      <c r="BD28" s="1">
        <v>1426</v>
      </c>
      <c r="BE28" s="1">
        <v>20399</v>
      </c>
      <c r="BF28" s="1">
        <v>2084</v>
      </c>
      <c r="BG28" s="1">
        <v>5390</v>
      </c>
      <c r="BH28" s="1">
        <v>174</v>
      </c>
      <c r="BI28" s="1">
        <v>1204</v>
      </c>
      <c r="BJ28" s="1">
        <v>11</v>
      </c>
      <c r="BK28" s="1">
        <v>4846</v>
      </c>
      <c r="BL28" s="1">
        <v>5064</v>
      </c>
      <c r="BM28" s="1">
        <v>447</v>
      </c>
      <c r="BN28" s="1">
        <v>1179</v>
      </c>
      <c r="BO28" s="1">
        <v>16475</v>
      </c>
      <c r="BP28" s="1">
        <v>9744</v>
      </c>
      <c r="BQ28" s="1">
        <v>5066</v>
      </c>
      <c r="BR28" s="1">
        <v>1782</v>
      </c>
      <c r="BS28" s="1">
        <v>1372</v>
      </c>
      <c r="BT28" s="1">
        <v>709</v>
      </c>
      <c r="BU28" s="1">
        <v>815</v>
      </c>
      <c r="BV28" s="1">
        <v>8843</v>
      </c>
      <c r="BW28" s="1">
        <v>833</v>
      </c>
      <c r="BX28" s="1">
        <v>2019</v>
      </c>
      <c r="BY28" s="1">
        <v>1029</v>
      </c>
      <c r="BZ28" s="1">
        <v>903</v>
      </c>
      <c r="CA28" s="1">
        <v>581</v>
      </c>
      <c r="CB28" s="1">
        <v>809</v>
      </c>
      <c r="CC28" s="1">
        <v>698</v>
      </c>
      <c r="CD28" s="1">
        <v>820</v>
      </c>
      <c r="CE28" s="1">
        <v>1151</v>
      </c>
      <c r="CF28" s="1">
        <v>2378</v>
      </c>
      <c r="CG28" s="1">
        <v>3672</v>
      </c>
      <c r="CH28" s="1">
        <v>6767</v>
      </c>
      <c r="CI28" s="242">
        <v>955</v>
      </c>
      <c r="CJ28" s="22">
        <v>6767</v>
      </c>
      <c r="CK28" s="1">
        <v>2089</v>
      </c>
      <c r="CL28" s="1">
        <v>6766</v>
      </c>
      <c r="CM28" s="1">
        <v>4048</v>
      </c>
      <c r="CN28" s="1">
        <v>258</v>
      </c>
      <c r="CO28" s="1">
        <v>670</v>
      </c>
      <c r="CP28" s="1">
        <v>1760</v>
      </c>
      <c r="CQ28" s="1">
        <v>30</v>
      </c>
      <c r="CR28" s="1">
        <v>3885</v>
      </c>
      <c r="CS28" s="1">
        <v>799</v>
      </c>
      <c r="CT28" s="1">
        <v>156</v>
      </c>
      <c r="CU28" s="1">
        <v>6770</v>
      </c>
      <c r="CV28" s="1">
        <v>1710</v>
      </c>
      <c r="CW28" s="4" t="s">
        <v>193</v>
      </c>
      <c r="CX28" s="1">
        <v>6766</v>
      </c>
      <c r="CY28" s="1">
        <v>599</v>
      </c>
      <c r="CZ28" s="1">
        <v>1325</v>
      </c>
      <c r="DA28" s="1">
        <v>330</v>
      </c>
      <c r="DB28" s="1">
        <v>522</v>
      </c>
      <c r="DC28" s="1">
        <v>1311</v>
      </c>
      <c r="DD28" s="1">
        <v>1085</v>
      </c>
      <c r="DE28" s="1">
        <v>575</v>
      </c>
      <c r="DF28" s="1">
        <v>583</v>
      </c>
      <c r="DG28" s="1">
        <v>436</v>
      </c>
      <c r="DH28" s="1">
        <v>2089</v>
      </c>
      <c r="DI28" s="4" t="s">
        <v>193</v>
      </c>
      <c r="DJ28" s="1">
        <v>6769</v>
      </c>
      <c r="DK28" s="1">
        <v>1421</v>
      </c>
      <c r="DL28" s="1">
        <v>2961</v>
      </c>
      <c r="DM28" s="1">
        <v>930</v>
      </c>
      <c r="DN28" s="1">
        <v>1240</v>
      </c>
      <c r="DO28" s="1">
        <v>217</v>
      </c>
      <c r="DP28" s="6" t="s">
        <v>193</v>
      </c>
    </row>
    <row r="29" spans="2:120">
      <c r="B29" s="5" t="s">
        <v>153</v>
      </c>
      <c r="C29" s="8">
        <f t="shared" si="0"/>
        <v>5.1010999999999997</v>
      </c>
      <c r="D29" s="1">
        <v>510.11</v>
      </c>
      <c r="E29" s="2">
        <f t="shared" si="1"/>
        <v>2.2839481354910043</v>
      </c>
      <c r="F29" s="3">
        <v>23002</v>
      </c>
      <c r="G29" s="1">
        <v>23002</v>
      </c>
      <c r="H29" s="1">
        <v>11095</v>
      </c>
      <c r="I29" s="1">
        <v>11907</v>
      </c>
      <c r="J29" s="1">
        <v>23002</v>
      </c>
      <c r="K29" s="1">
        <v>1475</v>
      </c>
      <c r="L29" s="1">
        <v>3102</v>
      </c>
      <c r="M29" s="1">
        <v>2698</v>
      </c>
      <c r="N29" s="1">
        <v>3773</v>
      </c>
      <c r="O29" s="1">
        <v>3411</v>
      </c>
      <c r="P29" s="1">
        <v>2567</v>
      </c>
      <c r="Q29" s="1">
        <v>2309</v>
      </c>
      <c r="R29" s="1">
        <v>1862</v>
      </c>
      <c r="S29" s="1">
        <v>1221</v>
      </c>
      <c r="T29" s="1">
        <v>584</v>
      </c>
      <c r="U29" s="1">
        <v>22723</v>
      </c>
      <c r="V29" s="1">
        <v>279</v>
      </c>
      <c r="W29" s="1">
        <v>5289</v>
      </c>
      <c r="X29" s="1">
        <v>6197</v>
      </c>
      <c r="Y29" s="1">
        <v>270</v>
      </c>
      <c r="Z29" s="1">
        <v>659</v>
      </c>
      <c r="AA29" s="1">
        <v>822</v>
      </c>
      <c r="AB29" s="1">
        <v>1448</v>
      </c>
      <c r="AC29" s="1">
        <v>3001</v>
      </c>
      <c r="AD29" s="1">
        <f t="shared" si="2"/>
        <v>6200</v>
      </c>
      <c r="AE29" s="1">
        <v>23002</v>
      </c>
      <c r="AF29" s="1">
        <v>14013</v>
      </c>
      <c r="AG29" s="1">
        <v>12026</v>
      </c>
      <c r="AH29" s="1">
        <v>9</v>
      </c>
      <c r="AI29" s="1">
        <v>524</v>
      </c>
      <c r="AJ29" s="8">
        <f t="shared" si="3"/>
        <v>1454</v>
      </c>
      <c r="AK29" s="1">
        <v>1425</v>
      </c>
      <c r="AL29" s="1">
        <v>29</v>
      </c>
      <c r="AM29" s="1">
        <v>1470</v>
      </c>
      <c r="AN29" s="1">
        <v>460</v>
      </c>
      <c r="AO29" s="1">
        <v>250</v>
      </c>
      <c r="AP29" s="1">
        <v>406</v>
      </c>
      <c r="AQ29" s="1">
        <v>354</v>
      </c>
      <c r="AR29" s="1">
        <v>4170</v>
      </c>
      <c r="AS29" s="1">
        <v>1810</v>
      </c>
      <c r="AT29" s="1">
        <v>930</v>
      </c>
      <c r="AU29" s="1">
        <v>167</v>
      </c>
      <c r="AV29" s="1">
        <v>665</v>
      </c>
      <c r="AW29" s="1">
        <v>598</v>
      </c>
      <c r="AX29" s="1">
        <v>2127</v>
      </c>
      <c r="AY29" s="1">
        <v>1222</v>
      </c>
      <c r="AZ29" s="1">
        <v>664</v>
      </c>
      <c r="BA29" s="1">
        <v>241</v>
      </c>
      <c r="BB29" s="1">
        <v>1222</v>
      </c>
      <c r="BC29" s="1">
        <v>501</v>
      </c>
      <c r="BD29" s="1">
        <v>721</v>
      </c>
      <c r="BE29" s="1">
        <v>23002</v>
      </c>
      <c r="BF29" s="1">
        <v>7174</v>
      </c>
      <c r="BG29" s="1">
        <v>9755</v>
      </c>
      <c r="BH29" s="1">
        <v>131</v>
      </c>
      <c r="BI29" s="1">
        <v>737</v>
      </c>
      <c r="BJ29" s="1">
        <v>94</v>
      </c>
      <c r="BK29" s="1">
        <v>2729</v>
      </c>
      <c r="BL29" s="1">
        <v>819</v>
      </c>
      <c r="BM29" s="1">
        <v>115</v>
      </c>
      <c r="BN29" s="1">
        <v>1448</v>
      </c>
      <c r="BO29" s="1">
        <v>18429</v>
      </c>
      <c r="BP29" s="1">
        <v>10884</v>
      </c>
      <c r="BQ29" s="1">
        <v>6361</v>
      </c>
      <c r="BR29" s="1">
        <v>1756</v>
      </c>
      <c r="BS29" s="1">
        <v>1464</v>
      </c>
      <c r="BT29" s="1">
        <v>657</v>
      </c>
      <c r="BU29" s="1">
        <v>646</v>
      </c>
      <c r="BV29" s="1">
        <v>10063</v>
      </c>
      <c r="BW29" s="1">
        <v>1305</v>
      </c>
      <c r="BX29" s="1">
        <v>4393</v>
      </c>
      <c r="BY29" s="1">
        <v>1209</v>
      </c>
      <c r="BZ29" s="1">
        <v>735</v>
      </c>
      <c r="CA29" s="1">
        <v>385</v>
      </c>
      <c r="CB29" s="1">
        <v>596</v>
      </c>
      <c r="CC29" s="1">
        <v>442</v>
      </c>
      <c r="CD29" s="1">
        <v>313</v>
      </c>
      <c r="CE29" s="1">
        <v>685</v>
      </c>
      <c r="CF29" s="1">
        <v>2399</v>
      </c>
      <c r="CG29" s="1">
        <v>2792</v>
      </c>
      <c r="CH29" s="1">
        <v>9949</v>
      </c>
      <c r="CI29" s="242">
        <v>762</v>
      </c>
      <c r="CJ29" s="22">
        <v>9949</v>
      </c>
      <c r="CK29" s="1">
        <v>2943</v>
      </c>
      <c r="CL29" s="1">
        <v>9949</v>
      </c>
      <c r="CM29" s="1">
        <v>5114</v>
      </c>
      <c r="CN29" s="1">
        <v>1534</v>
      </c>
      <c r="CO29" s="1">
        <v>686</v>
      </c>
      <c r="CP29" s="1">
        <v>2564</v>
      </c>
      <c r="CQ29" s="1">
        <v>51</v>
      </c>
      <c r="CR29" s="1">
        <v>4783</v>
      </c>
      <c r="CS29" s="1">
        <v>679</v>
      </c>
      <c r="CT29" s="1">
        <v>215</v>
      </c>
      <c r="CU29" s="1">
        <v>9949</v>
      </c>
      <c r="CV29" s="1">
        <v>3256</v>
      </c>
      <c r="CW29" s="4" t="s">
        <v>193</v>
      </c>
      <c r="CX29" s="1">
        <v>9947</v>
      </c>
      <c r="CY29" s="1">
        <v>1412</v>
      </c>
      <c r="CZ29" s="1">
        <v>2164</v>
      </c>
      <c r="DA29" s="1">
        <v>619</v>
      </c>
      <c r="DB29" s="1">
        <v>708</v>
      </c>
      <c r="DC29" s="1">
        <v>1833</v>
      </c>
      <c r="DD29" s="1">
        <v>731</v>
      </c>
      <c r="DE29" s="1">
        <v>1512</v>
      </c>
      <c r="DF29" s="1">
        <v>206</v>
      </c>
      <c r="DG29" s="1">
        <v>762</v>
      </c>
      <c r="DH29" s="1">
        <v>2943</v>
      </c>
      <c r="DI29" s="4" t="s">
        <v>193</v>
      </c>
      <c r="DJ29" s="1">
        <v>9948</v>
      </c>
      <c r="DK29" s="1">
        <v>1260</v>
      </c>
      <c r="DL29" s="1">
        <v>2760</v>
      </c>
      <c r="DM29" s="1">
        <v>2629</v>
      </c>
      <c r="DN29" s="1">
        <v>2909</v>
      </c>
      <c r="DO29" s="1">
        <v>390</v>
      </c>
      <c r="DP29" s="6" t="s">
        <v>193</v>
      </c>
    </row>
    <row r="30" spans="2:120">
      <c r="B30" s="5" t="s">
        <v>154</v>
      </c>
      <c r="C30" s="8">
        <f t="shared" si="0"/>
        <v>2.2079</v>
      </c>
      <c r="D30" s="1">
        <v>220.79</v>
      </c>
      <c r="E30" s="2">
        <f t="shared" si="1"/>
        <v>3.7098138747884941</v>
      </c>
      <c r="F30" s="3">
        <v>13395</v>
      </c>
      <c r="G30" s="1">
        <v>13395</v>
      </c>
      <c r="H30" s="1">
        <v>6601</v>
      </c>
      <c r="I30" s="1">
        <v>6794</v>
      </c>
      <c r="J30" s="1">
        <v>13393</v>
      </c>
      <c r="K30" s="1">
        <v>1072</v>
      </c>
      <c r="L30" s="1">
        <v>2885</v>
      </c>
      <c r="M30" s="1">
        <v>2147</v>
      </c>
      <c r="N30" s="1">
        <v>1795</v>
      </c>
      <c r="O30" s="1">
        <v>1893</v>
      </c>
      <c r="P30" s="1">
        <v>1625</v>
      </c>
      <c r="Q30" s="1">
        <v>944</v>
      </c>
      <c r="R30" s="1">
        <v>531</v>
      </c>
      <c r="S30" s="1">
        <v>332</v>
      </c>
      <c r="T30" s="1">
        <v>169</v>
      </c>
      <c r="U30" s="1">
        <v>13155</v>
      </c>
      <c r="V30" s="1">
        <v>240</v>
      </c>
      <c r="W30" s="1">
        <v>2498</v>
      </c>
      <c r="X30" s="1">
        <v>5272</v>
      </c>
      <c r="Y30" s="1">
        <v>80</v>
      </c>
      <c r="Z30" s="1">
        <v>714</v>
      </c>
      <c r="AA30" s="1">
        <v>1094</v>
      </c>
      <c r="AB30" s="1">
        <v>1327</v>
      </c>
      <c r="AC30" s="1">
        <v>2054</v>
      </c>
      <c r="AD30" s="1">
        <f t="shared" si="2"/>
        <v>5269</v>
      </c>
      <c r="AE30" s="1">
        <v>13393</v>
      </c>
      <c r="AF30" s="1">
        <v>1739</v>
      </c>
      <c r="AG30" s="1">
        <v>1370</v>
      </c>
      <c r="AH30" s="1">
        <v>32</v>
      </c>
      <c r="AI30" s="1">
        <v>59</v>
      </c>
      <c r="AJ30" s="8">
        <f t="shared" si="3"/>
        <v>278</v>
      </c>
      <c r="AK30" s="1">
        <v>226</v>
      </c>
      <c r="AL30" s="1">
        <v>52</v>
      </c>
      <c r="AM30" s="1">
        <v>464</v>
      </c>
      <c r="AN30" s="1">
        <v>116</v>
      </c>
      <c r="AO30" s="1">
        <v>45</v>
      </c>
      <c r="AP30" s="1">
        <v>153</v>
      </c>
      <c r="AQ30" s="1">
        <v>150</v>
      </c>
      <c r="AR30" s="1">
        <v>8722</v>
      </c>
      <c r="AS30" s="1">
        <v>177</v>
      </c>
      <c r="AT30" s="1">
        <v>6772</v>
      </c>
      <c r="AU30" s="1">
        <v>921</v>
      </c>
      <c r="AV30" s="1">
        <v>26</v>
      </c>
      <c r="AW30" s="1">
        <v>826</v>
      </c>
      <c r="AX30" s="1">
        <v>1362</v>
      </c>
      <c r="AY30" s="1">
        <v>1013</v>
      </c>
      <c r="AZ30" s="1">
        <v>243</v>
      </c>
      <c r="BA30" s="1">
        <v>106</v>
      </c>
      <c r="BB30" s="1">
        <v>1106</v>
      </c>
      <c r="BC30" s="1">
        <v>343</v>
      </c>
      <c r="BD30" s="1">
        <v>763</v>
      </c>
      <c r="BE30" s="1">
        <v>13393</v>
      </c>
      <c r="BF30" s="1">
        <v>604</v>
      </c>
      <c r="BG30" s="1">
        <v>1629</v>
      </c>
      <c r="BH30" s="1">
        <v>10</v>
      </c>
      <c r="BI30" s="1">
        <v>48</v>
      </c>
      <c r="BJ30" s="1">
        <v>2</v>
      </c>
      <c r="BK30" s="1">
        <v>10315</v>
      </c>
      <c r="BL30" s="1">
        <v>50</v>
      </c>
      <c r="BM30" s="1">
        <v>11</v>
      </c>
      <c r="BN30" s="1">
        <v>724</v>
      </c>
      <c r="BO30" s="1">
        <v>9436</v>
      </c>
      <c r="BP30" s="1">
        <v>4522</v>
      </c>
      <c r="BQ30" s="1">
        <v>1747</v>
      </c>
      <c r="BR30" s="1">
        <v>1158</v>
      </c>
      <c r="BS30" s="1">
        <v>772</v>
      </c>
      <c r="BT30" s="1">
        <v>509</v>
      </c>
      <c r="BU30" s="1">
        <v>336</v>
      </c>
      <c r="BV30" s="1">
        <v>3894</v>
      </c>
      <c r="BW30" s="1">
        <v>232</v>
      </c>
      <c r="BX30" s="1">
        <v>552</v>
      </c>
      <c r="BY30" s="1">
        <v>272</v>
      </c>
      <c r="BZ30" s="1">
        <v>282</v>
      </c>
      <c r="CA30" s="1">
        <v>322</v>
      </c>
      <c r="CB30" s="1">
        <v>456</v>
      </c>
      <c r="CC30" s="1">
        <v>452</v>
      </c>
      <c r="CD30" s="1">
        <v>562</v>
      </c>
      <c r="CE30" s="1">
        <v>764</v>
      </c>
      <c r="CF30" s="1">
        <v>1510</v>
      </c>
      <c r="CG30" s="1">
        <v>3257</v>
      </c>
      <c r="CH30" s="1">
        <v>3546</v>
      </c>
      <c r="CI30" s="242">
        <v>487</v>
      </c>
      <c r="CJ30" s="22">
        <v>3546</v>
      </c>
      <c r="CK30" s="1">
        <v>1373</v>
      </c>
      <c r="CL30" s="1">
        <v>3544</v>
      </c>
      <c r="CM30" s="1">
        <v>1776</v>
      </c>
      <c r="CN30" s="1">
        <v>728</v>
      </c>
      <c r="CO30" s="1">
        <v>151</v>
      </c>
      <c r="CP30" s="1">
        <v>868</v>
      </c>
      <c r="CQ30" s="1">
        <v>21</v>
      </c>
      <c r="CR30" s="1">
        <v>2611</v>
      </c>
      <c r="CS30" s="1">
        <v>799</v>
      </c>
      <c r="CT30" s="1">
        <v>110</v>
      </c>
      <c r="CU30" s="1">
        <v>3546</v>
      </c>
      <c r="CV30" s="1">
        <v>1079</v>
      </c>
      <c r="CW30" s="4" t="s">
        <v>193</v>
      </c>
      <c r="CX30" s="1">
        <v>3545</v>
      </c>
      <c r="CY30" s="1">
        <v>247</v>
      </c>
      <c r="CZ30" s="1">
        <v>506</v>
      </c>
      <c r="DA30" s="1">
        <v>79</v>
      </c>
      <c r="DB30" s="1">
        <v>393</v>
      </c>
      <c r="DC30" s="1">
        <v>1100</v>
      </c>
      <c r="DD30" s="1">
        <v>434</v>
      </c>
      <c r="DE30" s="1">
        <v>188</v>
      </c>
      <c r="DF30" s="1">
        <v>407</v>
      </c>
      <c r="DG30" s="1">
        <v>191</v>
      </c>
      <c r="DH30" s="1">
        <v>1373</v>
      </c>
      <c r="DI30" s="4" t="s">
        <v>193</v>
      </c>
      <c r="DJ30" s="1">
        <v>3546</v>
      </c>
      <c r="DK30" s="1">
        <v>238</v>
      </c>
      <c r="DL30" s="1">
        <v>1403</v>
      </c>
      <c r="DM30" s="1">
        <v>1271</v>
      </c>
      <c r="DN30" s="1">
        <v>421</v>
      </c>
      <c r="DO30" s="1">
        <v>213</v>
      </c>
      <c r="DP30" s="6" t="s">
        <v>193</v>
      </c>
    </row>
    <row r="31" spans="2:120">
      <c r="B31" s="5" t="s">
        <v>155</v>
      </c>
      <c r="C31" s="8">
        <f t="shared" si="0"/>
        <v>2.0629</v>
      </c>
      <c r="D31" s="1">
        <v>206.29</v>
      </c>
      <c r="E31" s="2">
        <f t="shared" si="1"/>
        <v>2.425866788321168</v>
      </c>
      <c r="F31" s="3">
        <v>10745</v>
      </c>
      <c r="G31" s="1">
        <v>10745</v>
      </c>
      <c r="H31" s="1">
        <v>5230</v>
      </c>
      <c r="I31" s="1">
        <v>5515</v>
      </c>
      <c r="J31" s="1">
        <v>10747</v>
      </c>
      <c r="K31" s="1">
        <v>667</v>
      </c>
      <c r="L31" s="1">
        <v>1543</v>
      </c>
      <c r="M31" s="1">
        <v>1020</v>
      </c>
      <c r="N31" s="1">
        <v>1596</v>
      </c>
      <c r="O31" s="1">
        <v>1397</v>
      </c>
      <c r="P31" s="1">
        <v>1382</v>
      </c>
      <c r="Q31" s="1">
        <v>1428</v>
      </c>
      <c r="R31" s="1">
        <v>907</v>
      </c>
      <c r="S31" s="1">
        <v>581</v>
      </c>
      <c r="T31" s="1">
        <v>226</v>
      </c>
      <c r="U31" s="1">
        <v>10635</v>
      </c>
      <c r="V31" s="1">
        <v>110</v>
      </c>
      <c r="W31" s="1">
        <v>2842</v>
      </c>
      <c r="X31" s="1">
        <v>1146</v>
      </c>
      <c r="Y31" s="1">
        <v>68</v>
      </c>
      <c r="Z31" s="1">
        <v>163</v>
      </c>
      <c r="AA31" s="1">
        <v>186</v>
      </c>
      <c r="AB31" s="1">
        <v>394</v>
      </c>
      <c r="AC31" s="1">
        <v>333</v>
      </c>
      <c r="AD31" s="1">
        <f t="shared" si="2"/>
        <v>1144</v>
      </c>
      <c r="AE31" s="1">
        <v>10743</v>
      </c>
      <c r="AF31" s="1">
        <v>8346</v>
      </c>
      <c r="AG31" s="1">
        <v>7923</v>
      </c>
      <c r="AH31" s="1">
        <v>1</v>
      </c>
      <c r="AI31" s="1">
        <v>209</v>
      </c>
      <c r="AJ31" s="8">
        <f t="shared" si="3"/>
        <v>213</v>
      </c>
      <c r="AK31" s="1">
        <v>206</v>
      </c>
      <c r="AL31" s="1">
        <v>7</v>
      </c>
      <c r="AM31" s="1">
        <v>517</v>
      </c>
      <c r="AN31" s="1">
        <v>286</v>
      </c>
      <c r="AO31" s="1">
        <v>22</v>
      </c>
      <c r="AP31" s="1">
        <v>123</v>
      </c>
      <c r="AQ31" s="1">
        <v>86</v>
      </c>
      <c r="AR31" s="1">
        <v>1195</v>
      </c>
      <c r="AS31" s="1">
        <v>305</v>
      </c>
      <c r="AT31" s="1">
        <v>607</v>
      </c>
      <c r="AU31" s="1">
        <v>111</v>
      </c>
      <c r="AV31" s="1">
        <v>43</v>
      </c>
      <c r="AW31" s="1">
        <v>129</v>
      </c>
      <c r="AX31" s="1">
        <v>496</v>
      </c>
      <c r="AY31" s="1">
        <v>209</v>
      </c>
      <c r="AZ31" s="1">
        <v>238</v>
      </c>
      <c r="BA31" s="1">
        <v>49</v>
      </c>
      <c r="BB31" s="1">
        <v>189</v>
      </c>
      <c r="BC31" s="1">
        <v>97</v>
      </c>
      <c r="BD31" s="1">
        <v>92</v>
      </c>
      <c r="BE31" s="1">
        <v>10743</v>
      </c>
      <c r="BF31" s="1">
        <v>3875</v>
      </c>
      <c r="BG31" s="1">
        <v>4921</v>
      </c>
      <c r="BH31" s="1">
        <v>22</v>
      </c>
      <c r="BI31" s="1">
        <v>154</v>
      </c>
      <c r="BJ31" s="1">
        <v>10</v>
      </c>
      <c r="BK31" s="1">
        <v>1055</v>
      </c>
      <c r="BL31" s="1">
        <v>134</v>
      </c>
      <c r="BM31" s="1">
        <v>34</v>
      </c>
      <c r="BN31" s="1">
        <v>538</v>
      </c>
      <c r="BO31" s="1">
        <v>8540</v>
      </c>
      <c r="BP31" s="1">
        <v>5251</v>
      </c>
      <c r="BQ31" s="1">
        <v>2990</v>
      </c>
      <c r="BR31" s="1">
        <v>1149</v>
      </c>
      <c r="BS31" s="1">
        <v>679</v>
      </c>
      <c r="BT31" s="1">
        <v>304</v>
      </c>
      <c r="BU31" s="1">
        <v>129</v>
      </c>
      <c r="BV31" s="1">
        <v>4916</v>
      </c>
      <c r="BW31" s="1">
        <v>416</v>
      </c>
      <c r="BX31" s="1">
        <v>719</v>
      </c>
      <c r="BY31" s="1">
        <v>581</v>
      </c>
      <c r="BZ31" s="1">
        <v>538</v>
      </c>
      <c r="CA31" s="1">
        <v>628</v>
      </c>
      <c r="CB31" s="1">
        <v>564</v>
      </c>
      <c r="CC31" s="1">
        <v>423</v>
      </c>
      <c r="CD31" s="1">
        <v>425</v>
      </c>
      <c r="CE31" s="1">
        <v>622</v>
      </c>
      <c r="CF31" s="1">
        <v>518</v>
      </c>
      <c r="CG31" s="1">
        <v>2045</v>
      </c>
      <c r="CH31" s="1">
        <v>4384</v>
      </c>
      <c r="CI31" s="242">
        <v>96</v>
      </c>
      <c r="CJ31" s="22">
        <v>4385</v>
      </c>
      <c r="CK31" s="1">
        <v>1579</v>
      </c>
      <c r="CL31" s="1">
        <v>4382</v>
      </c>
      <c r="CM31" s="1">
        <v>2999</v>
      </c>
      <c r="CN31" s="1">
        <v>557</v>
      </c>
      <c r="CO31" s="1">
        <v>131</v>
      </c>
      <c r="CP31" s="1">
        <v>680</v>
      </c>
      <c r="CQ31" s="1">
        <v>15</v>
      </c>
      <c r="CR31" s="1">
        <v>2511</v>
      </c>
      <c r="CS31" s="1">
        <v>257</v>
      </c>
      <c r="CT31" s="1">
        <v>91</v>
      </c>
      <c r="CU31" s="1">
        <v>4384</v>
      </c>
      <c r="CV31" s="1">
        <v>1041</v>
      </c>
      <c r="CW31" s="4" t="s">
        <v>193</v>
      </c>
      <c r="CX31" s="1">
        <v>4385</v>
      </c>
      <c r="CY31" s="1">
        <v>535</v>
      </c>
      <c r="CZ31" s="1">
        <v>797</v>
      </c>
      <c r="DA31" s="1">
        <v>283</v>
      </c>
      <c r="DB31" s="1">
        <v>422</v>
      </c>
      <c r="DC31" s="1">
        <v>808</v>
      </c>
      <c r="DD31" s="1">
        <v>625</v>
      </c>
      <c r="DE31" s="1">
        <v>633</v>
      </c>
      <c r="DF31" s="1">
        <v>138</v>
      </c>
      <c r="DG31" s="1">
        <v>144</v>
      </c>
      <c r="DH31" s="1">
        <v>1579</v>
      </c>
      <c r="DI31" s="4" t="s">
        <v>193</v>
      </c>
      <c r="DJ31" s="1">
        <v>4385</v>
      </c>
      <c r="DK31" s="1">
        <v>270</v>
      </c>
      <c r="DL31" s="1">
        <v>2217</v>
      </c>
      <c r="DM31" s="1">
        <v>1379</v>
      </c>
      <c r="DN31" s="1">
        <v>419</v>
      </c>
      <c r="DO31" s="1">
        <v>100</v>
      </c>
      <c r="DP31" s="6" t="s">
        <v>193</v>
      </c>
    </row>
    <row r="32" spans="2:120">
      <c r="B32" s="5" t="s">
        <v>156</v>
      </c>
      <c r="C32" s="8">
        <f t="shared" si="0"/>
        <v>1.4241999999999999</v>
      </c>
      <c r="D32" s="1">
        <v>142.41999999999999</v>
      </c>
      <c r="E32" s="2">
        <f t="shared" si="1"/>
        <v>3.0863960504662642</v>
      </c>
      <c r="F32" s="3">
        <v>11316</v>
      </c>
      <c r="G32" s="1">
        <v>11316</v>
      </c>
      <c r="H32" s="1">
        <v>5585</v>
      </c>
      <c r="I32" s="1">
        <v>5731</v>
      </c>
      <c r="J32" s="1">
        <v>11320</v>
      </c>
      <c r="K32" s="1">
        <v>814</v>
      </c>
      <c r="L32" s="1">
        <v>2044</v>
      </c>
      <c r="M32" s="1">
        <v>1567</v>
      </c>
      <c r="N32" s="1">
        <v>1565</v>
      </c>
      <c r="O32" s="1">
        <v>1654</v>
      </c>
      <c r="P32" s="1">
        <v>1511</v>
      </c>
      <c r="Q32" s="1">
        <v>1052</v>
      </c>
      <c r="R32" s="1">
        <v>554</v>
      </c>
      <c r="S32" s="1">
        <v>344</v>
      </c>
      <c r="T32" s="1">
        <v>215</v>
      </c>
      <c r="U32" s="1">
        <v>11253</v>
      </c>
      <c r="V32" s="1">
        <v>63</v>
      </c>
      <c r="W32" s="1">
        <v>1968</v>
      </c>
      <c r="X32" s="1">
        <v>5670</v>
      </c>
      <c r="Y32" s="1">
        <v>185</v>
      </c>
      <c r="Z32" s="1">
        <v>838</v>
      </c>
      <c r="AA32" s="1">
        <v>905</v>
      </c>
      <c r="AB32" s="1">
        <v>1342</v>
      </c>
      <c r="AC32" s="1">
        <v>2401</v>
      </c>
      <c r="AD32" s="1">
        <f t="shared" si="2"/>
        <v>5671</v>
      </c>
      <c r="AE32" s="1">
        <v>11313</v>
      </c>
      <c r="AF32" s="1">
        <v>1598</v>
      </c>
      <c r="AG32" s="1">
        <v>700</v>
      </c>
      <c r="AH32" s="1">
        <v>34</v>
      </c>
      <c r="AI32" s="1">
        <v>53</v>
      </c>
      <c r="AJ32" s="8">
        <f t="shared" si="3"/>
        <v>811</v>
      </c>
      <c r="AK32" s="1">
        <v>768</v>
      </c>
      <c r="AL32" s="1">
        <v>43</v>
      </c>
      <c r="AM32" s="1">
        <v>462</v>
      </c>
      <c r="AN32" s="1">
        <v>181</v>
      </c>
      <c r="AO32" s="1">
        <v>37</v>
      </c>
      <c r="AP32" s="1">
        <v>88</v>
      </c>
      <c r="AQ32" s="1">
        <v>156</v>
      </c>
      <c r="AR32" s="1">
        <v>6244</v>
      </c>
      <c r="AS32" s="1">
        <v>3073</v>
      </c>
      <c r="AT32" s="1">
        <v>1280</v>
      </c>
      <c r="AU32" s="1">
        <v>1323</v>
      </c>
      <c r="AV32" s="1">
        <v>35</v>
      </c>
      <c r="AW32" s="1">
        <v>533</v>
      </c>
      <c r="AX32" s="1">
        <v>2193</v>
      </c>
      <c r="AY32" s="1">
        <v>715</v>
      </c>
      <c r="AZ32" s="1">
        <v>1177</v>
      </c>
      <c r="BA32" s="1">
        <v>301</v>
      </c>
      <c r="BB32" s="1">
        <v>816</v>
      </c>
      <c r="BC32" s="1">
        <v>90</v>
      </c>
      <c r="BD32" s="1">
        <v>726</v>
      </c>
      <c r="BE32" s="1">
        <v>11318</v>
      </c>
      <c r="BF32" s="1">
        <v>753</v>
      </c>
      <c r="BG32" s="1">
        <v>3163</v>
      </c>
      <c r="BH32" s="1">
        <v>44</v>
      </c>
      <c r="BI32" s="1">
        <v>719</v>
      </c>
      <c r="BJ32" s="1">
        <v>2</v>
      </c>
      <c r="BK32" s="1">
        <v>3589</v>
      </c>
      <c r="BL32" s="1">
        <v>2135</v>
      </c>
      <c r="BM32" s="1">
        <v>352</v>
      </c>
      <c r="BN32" s="1">
        <v>561</v>
      </c>
      <c r="BO32" s="1">
        <v>8461</v>
      </c>
      <c r="BP32" s="1">
        <v>4542</v>
      </c>
      <c r="BQ32" s="1">
        <v>1974</v>
      </c>
      <c r="BR32" s="1">
        <v>1083</v>
      </c>
      <c r="BS32" s="1">
        <v>575</v>
      </c>
      <c r="BT32" s="1">
        <v>590</v>
      </c>
      <c r="BU32" s="1">
        <v>320</v>
      </c>
      <c r="BV32" s="1">
        <v>3811</v>
      </c>
      <c r="BW32" s="1">
        <v>184</v>
      </c>
      <c r="BX32" s="1">
        <v>362</v>
      </c>
      <c r="BY32" s="1">
        <v>266</v>
      </c>
      <c r="BZ32" s="1">
        <v>324</v>
      </c>
      <c r="CA32" s="1">
        <v>369</v>
      </c>
      <c r="CB32" s="1">
        <v>441</v>
      </c>
      <c r="CC32" s="1">
        <v>362</v>
      </c>
      <c r="CD32" s="1">
        <v>566</v>
      </c>
      <c r="CE32" s="1">
        <v>937</v>
      </c>
      <c r="CF32" s="1">
        <v>1168</v>
      </c>
      <c r="CG32" s="1">
        <v>2684</v>
      </c>
      <c r="CH32" s="1">
        <v>3646</v>
      </c>
      <c r="CI32" s="242">
        <v>782</v>
      </c>
      <c r="CJ32" s="22">
        <v>3646</v>
      </c>
      <c r="CK32" s="1">
        <v>1199</v>
      </c>
      <c r="CL32" s="1">
        <v>3641</v>
      </c>
      <c r="CM32" s="1">
        <v>1571</v>
      </c>
      <c r="CN32" s="1">
        <v>260</v>
      </c>
      <c r="CO32" s="1">
        <v>626</v>
      </c>
      <c r="CP32" s="1">
        <v>1170</v>
      </c>
      <c r="CQ32" s="1">
        <v>14</v>
      </c>
      <c r="CR32" s="1">
        <v>2475</v>
      </c>
      <c r="CS32" s="1">
        <v>424</v>
      </c>
      <c r="CT32" s="1">
        <v>77</v>
      </c>
      <c r="CU32" s="1">
        <v>3645</v>
      </c>
      <c r="CV32" s="1">
        <v>1560</v>
      </c>
      <c r="CW32" s="4" t="s">
        <v>193</v>
      </c>
      <c r="CX32" s="1">
        <v>3646</v>
      </c>
      <c r="CY32" s="1">
        <v>294</v>
      </c>
      <c r="CZ32" s="1">
        <v>582</v>
      </c>
      <c r="DA32" s="1">
        <v>108</v>
      </c>
      <c r="DB32" s="1">
        <v>452</v>
      </c>
      <c r="DC32" s="1">
        <v>839</v>
      </c>
      <c r="DD32" s="1">
        <v>539</v>
      </c>
      <c r="DE32" s="1">
        <v>192</v>
      </c>
      <c r="DF32" s="1">
        <v>345</v>
      </c>
      <c r="DG32" s="1">
        <v>295</v>
      </c>
      <c r="DH32" s="1">
        <v>1199</v>
      </c>
      <c r="DI32" s="4" t="s">
        <v>193</v>
      </c>
      <c r="DJ32" s="1">
        <v>3644</v>
      </c>
      <c r="DK32" s="1">
        <v>339</v>
      </c>
      <c r="DL32" s="1">
        <v>1069</v>
      </c>
      <c r="DM32" s="1">
        <v>1842</v>
      </c>
      <c r="DN32" s="1">
        <v>271</v>
      </c>
      <c r="DO32" s="1">
        <v>123</v>
      </c>
      <c r="DP32" s="6" t="s">
        <v>193</v>
      </c>
    </row>
    <row r="33" spans="2:120">
      <c r="B33" s="5" t="s">
        <v>157</v>
      </c>
      <c r="C33" s="8">
        <f t="shared" si="0"/>
        <v>3.6747000000000001</v>
      </c>
      <c r="D33" s="1">
        <v>367.47</v>
      </c>
      <c r="E33" s="2">
        <f t="shared" si="1"/>
        <v>2.3640826344855799</v>
      </c>
      <c r="F33" s="3">
        <v>11642</v>
      </c>
      <c r="G33" s="1">
        <v>11642</v>
      </c>
      <c r="H33" s="1">
        <v>5549</v>
      </c>
      <c r="I33" s="1">
        <v>6093</v>
      </c>
      <c r="J33" s="1">
        <v>11648</v>
      </c>
      <c r="K33" s="1">
        <v>676</v>
      </c>
      <c r="L33" s="1">
        <v>1732</v>
      </c>
      <c r="M33" s="1">
        <v>1188</v>
      </c>
      <c r="N33" s="1">
        <v>1421</v>
      </c>
      <c r="O33" s="1">
        <v>1476</v>
      </c>
      <c r="P33" s="1">
        <v>1539</v>
      </c>
      <c r="Q33" s="1">
        <v>1409</v>
      </c>
      <c r="R33" s="1">
        <v>1201</v>
      </c>
      <c r="S33" s="1">
        <v>716</v>
      </c>
      <c r="T33" s="1">
        <v>290</v>
      </c>
      <c r="U33" s="1">
        <v>11558</v>
      </c>
      <c r="V33" s="1">
        <v>84</v>
      </c>
      <c r="W33" s="1">
        <v>3095</v>
      </c>
      <c r="X33" s="1">
        <v>1368</v>
      </c>
      <c r="Y33" s="1">
        <v>101</v>
      </c>
      <c r="Z33" s="1">
        <v>176</v>
      </c>
      <c r="AA33" s="1">
        <v>223</v>
      </c>
      <c r="AB33" s="1">
        <v>462</v>
      </c>
      <c r="AC33" s="1">
        <v>408</v>
      </c>
      <c r="AD33" s="1">
        <f t="shared" si="2"/>
        <v>1370</v>
      </c>
      <c r="AE33" s="1">
        <v>11642</v>
      </c>
      <c r="AF33" s="1">
        <v>9250</v>
      </c>
      <c r="AG33" s="1">
        <v>8734</v>
      </c>
      <c r="AH33" s="1">
        <v>3</v>
      </c>
      <c r="AI33" s="1">
        <v>217</v>
      </c>
      <c r="AJ33" s="8">
        <f t="shared" si="3"/>
        <v>296</v>
      </c>
      <c r="AK33" s="1">
        <v>285</v>
      </c>
      <c r="AL33" s="1">
        <v>11</v>
      </c>
      <c r="AM33" s="1">
        <v>747</v>
      </c>
      <c r="AN33" s="1">
        <v>370</v>
      </c>
      <c r="AO33" s="1">
        <v>74</v>
      </c>
      <c r="AP33" s="1">
        <v>191</v>
      </c>
      <c r="AQ33" s="1">
        <v>112</v>
      </c>
      <c r="AR33" s="1">
        <v>597</v>
      </c>
      <c r="AS33" s="1">
        <v>197</v>
      </c>
      <c r="AT33" s="1">
        <v>191</v>
      </c>
      <c r="AU33" s="1">
        <v>26</v>
      </c>
      <c r="AV33" s="1">
        <v>52</v>
      </c>
      <c r="AW33" s="1">
        <v>131</v>
      </c>
      <c r="AX33" s="1">
        <v>807</v>
      </c>
      <c r="AY33" s="1">
        <v>379</v>
      </c>
      <c r="AZ33" s="1">
        <v>333</v>
      </c>
      <c r="BA33" s="1">
        <v>95</v>
      </c>
      <c r="BB33" s="1">
        <v>241</v>
      </c>
      <c r="BC33" s="1">
        <v>42</v>
      </c>
      <c r="BD33" s="1">
        <v>199</v>
      </c>
      <c r="BE33" s="1">
        <v>11642</v>
      </c>
      <c r="BF33" s="1">
        <v>4374</v>
      </c>
      <c r="BG33" s="1">
        <v>5687</v>
      </c>
      <c r="BH33" s="1">
        <v>37</v>
      </c>
      <c r="BI33" s="1">
        <v>99</v>
      </c>
      <c r="BJ33" s="1">
        <v>8</v>
      </c>
      <c r="BK33" s="1">
        <v>601</v>
      </c>
      <c r="BL33" s="1">
        <v>93</v>
      </c>
      <c r="BM33" s="1">
        <v>73</v>
      </c>
      <c r="BN33" s="1">
        <v>670</v>
      </c>
      <c r="BO33" s="1">
        <v>9233</v>
      </c>
      <c r="BP33" s="1">
        <v>5366</v>
      </c>
      <c r="BQ33" s="1">
        <v>3016</v>
      </c>
      <c r="BR33" s="1">
        <v>1151</v>
      </c>
      <c r="BS33" s="1">
        <v>649</v>
      </c>
      <c r="BT33" s="1">
        <v>349</v>
      </c>
      <c r="BU33" s="1">
        <v>201</v>
      </c>
      <c r="BV33" s="1">
        <v>4958</v>
      </c>
      <c r="BW33" s="1">
        <v>509</v>
      </c>
      <c r="BX33" s="1">
        <v>1085</v>
      </c>
      <c r="BY33" s="1">
        <v>600</v>
      </c>
      <c r="BZ33" s="1">
        <v>499</v>
      </c>
      <c r="CA33" s="1">
        <v>479</v>
      </c>
      <c r="CB33" s="1">
        <v>585</v>
      </c>
      <c r="CC33" s="1">
        <v>357</v>
      </c>
      <c r="CD33" s="1">
        <v>315</v>
      </c>
      <c r="CE33" s="1">
        <v>529</v>
      </c>
      <c r="CF33" s="1">
        <v>748</v>
      </c>
      <c r="CG33" s="1">
        <v>1948</v>
      </c>
      <c r="CH33" s="1">
        <v>4889</v>
      </c>
      <c r="CI33" s="242">
        <v>119</v>
      </c>
      <c r="CJ33" s="22">
        <v>4889</v>
      </c>
      <c r="CK33" s="1">
        <v>1804</v>
      </c>
      <c r="CL33" s="1">
        <v>4889</v>
      </c>
      <c r="CM33" s="1">
        <v>3042</v>
      </c>
      <c r="CN33" s="1">
        <v>703</v>
      </c>
      <c r="CO33" s="1">
        <v>496</v>
      </c>
      <c r="CP33" s="1">
        <v>630</v>
      </c>
      <c r="CQ33" s="1">
        <v>18</v>
      </c>
      <c r="CR33" s="1">
        <v>2819</v>
      </c>
      <c r="CS33" s="1">
        <v>260</v>
      </c>
      <c r="CT33" s="1">
        <v>94</v>
      </c>
      <c r="CU33" s="1">
        <v>4889</v>
      </c>
      <c r="CV33" s="1">
        <v>1280</v>
      </c>
      <c r="CW33" s="4" t="s">
        <v>193</v>
      </c>
      <c r="CX33" s="1">
        <v>4885</v>
      </c>
      <c r="CY33" s="1">
        <v>697</v>
      </c>
      <c r="CZ33" s="1">
        <v>866</v>
      </c>
      <c r="DA33" s="1">
        <v>441</v>
      </c>
      <c r="DB33" s="1">
        <v>505</v>
      </c>
      <c r="DC33" s="1">
        <v>841</v>
      </c>
      <c r="DD33" s="1">
        <v>578</v>
      </c>
      <c r="DE33" s="1">
        <v>664</v>
      </c>
      <c r="DF33" s="1">
        <v>125</v>
      </c>
      <c r="DG33" s="1">
        <v>168</v>
      </c>
      <c r="DH33" s="1">
        <v>1804</v>
      </c>
      <c r="DI33" s="4" t="s">
        <v>193</v>
      </c>
      <c r="DJ33" s="1">
        <v>4889</v>
      </c>
      <c r="DK33" s="1">
        <v>653</v>
      </c>
      <c r="DL33" s="1">
        <v>2075</v>
      </c>
      <c r="DM33" s="1">
        <v>1277</v>
      </c>
      <c r="DN33" s="1">
        <v>782</v>
      </c>
      <c r="DO33" s="1">
        <v>102</v>
      </c>
      <c r="DP33" s="6" t="s">
        <v>193</v>
      </c>
    </row>
    <row r="34" spans="2:120">
      <c r="B34" s="5" t="s">
        <v>158</v>
      </c>
      <c r="C34" s="8">
        <f t="shared" si="0"/>
        <v>2.6577999999999999</v>
      </c>
      <c r="D34" s="1">
        <v>265.77999999999997</v>
      </c>
      <c r="E34" s="2">
        <f t="shared" si="1"/>
        <v>2.3480212158302733</v>
      </c>
      <c r="F34" s="3">
        <v>11581</v>
      </c>
      <c r="G34" s="1">
        <v>11581</v>
      </c>
      <c r="H34" s="1">
        <v>5434</v>
      </c>
      <c r="I34" s="1">
        <v>6147</v>
      </c>
      <c r="J34" s="1">
        <v>11576</v>
      </c>
      <c r="K34" s="1">
        <v>838</v>
      </c>
      <c r="L34" s="1">
        <v>2049</v>
      </c>
      <c r="M34" s="1">
        <v>1166</v>
      </c>
      <c r="N34" s="1">
        <v>1700</v>
      </c>
      <c r="O34" s="1">
        <v>1518</v>
      </c>
      <c r="P34" s="1">
        <v>1349</v>
      </c>
      <c r="Q34" s="1">
        <v>1206</v>
      </c>
      <c r="R34" s="1">
        <v>1013</v>
      </c>
      <c r="S34" s="1">
        <v>526</v>
      </c>
      <c r="T34" s="1">
        <v>211</v>
      </c>
      <c r="U34" s="1">
        <v>11510</v>
      </c>
      <c r="V34" s="1">
        <v>71</v>
      </c>
      <c r="W34" s="1">
        <v>3331</v>
      </c>
      <c r="X34" s="1">
        <v>1540</v>
      </c>
      <c r="Y34" s="1">
        <v>65</v>
      </c>
      <c r="Z34" s="1">
        <v>133</v>
      </c>
      <c r="AA34" s="1">
        <v>216</v>
      </c>
      <c r="AB34" s="1">
        <v>472</v>
      </c>
      <c r="AC34" s="1">
        <v>653</v>
      </c>
      <c r="AD34" s="1">
        <f t="shared" si="2"/>
        <v>1539</v>
      </c>
      <c r="AE34" s="1">
        <v>11580</v>
      </c>
      <c r="AF34" s="1">
        <v>8491</v>
      </c>
      <c r="AG34" s="1">
        <v>8005</v>
      </c>
      <c r="AH34" s="1">
        <v>14</v>
      </c>
      <c r="AI34" s="1">
        <v>164</v>
      </c>
      <c r="AJ34" s="8">
        <f t="shared" si="3"/>
        <v>308</v>
      </c>
      <c r="AK34" s="1">
        <v>297</v>
      </c>
      <c r="AL34" s="1">
        <v>11</v>
      </c>
      <c r="AM34" s="1">
        <v>898</v>
      </c>
      <c r="AN34" s="1">
        <v>505</v>
      </c>
      <c r="AO34" s="1">
        <v>93</v>
      </c>
      <c r="AP34" s="1">
        <v>131</v>
      </c>
      <c r="AQ34" s="1">
        <v>169</v>
      </c>
      <c r="AR34" s="1">
        <v>798</v>
      </c>
      <c r="AS34" s="1">
        <v>187</v>
      </c>
      <c r="AT34" s="1">
        <v>341</v>
      </c>
      <c r="AU34" s="1">
        <v>61</v>
      </c>
      <c r="AV34" s="1">
        <v>69</v>
      </c>
      <c r="AW34" s="1">
        <v>140</v>
      </c>
      <c r="AX34" s="1">
        <v>1119</v>
      </c>
      <c r="AY34" s="1">
        <v>544</v>
      </c>
      <c r="AZ34" s="1">
        <v>371</v>
      </c>
      <c r="BA34" s="1">
        <v>204</v>
      </c>
      <c r="BB34" s="1">
        <v>274</v>
      </c>
      <c r="BC34" s="1">
        <v>94</v>
      </c>
      <c r="BD34" s="1">
        <v>180</v>
      </c>
      <c r="BE34" s="1">
        <v>11581</v>
      </c>
      <c r="BF34" s="1">
        <v>4625</v>
      </c>
      <c r="BG34" s="1">
        <v>5163</v>
      </c>
      <c r="BH34" s="1">
        <v>28</v>
      </c>
      <c r="BI34" s="1">
        <v>88</v>
      </c>
      <c r="BJ34" s="1">
        <v>13</v>
      </c>
      <c r="BK34" s="1">
        <v>859</v>
      </c>
      <c r="BL34" s="1">
        <v>51</v>
      </c>
      <c r="BM34" s="1">
        <v>78</v>
      </c>
      <c r="BN34" s="1">
        <v>676</v>
      </c>
      <c r="BO34" s="1">
        <v>8686</v>
      </c>
      <c r="BP34" s="1">
        <v>4840</v>
      </c>
      <c r="BQ34" s="1">
        <v>2650</v>
      </c>
      <c r="BR34" s="1">
        <v>1074</v>
      </c>
      <c r="BS34" s="1">
        <v>517</v>
      </c>
      <c r="BT34" s="1">
        <v>457</v>
      </c>
      <c r="BU34" s="1">
        <v>142</v>
      </c>
      <c r="BV34" s="1">
        <v>4331</v>
      </c>
      <c r="BW34" s="1">
        <v>357</v>
      </c>
      <c r="BX34" s="1">
        <v>764</v>
      </c>
      <c r="BY34" s="1">
        <v>508</v>
      </c>
      <c r="BZ34" s="1">
        <v>422</v>
      </c>
      <c r="CA34" s="1">
        <v>409</v>
      </c>
      <c r="CB34" s="1">
        <v>585</v>
      </c>
      <c r="CC34" s="1">
        <v>378</v>
      </c>
      <c r="CD34" s="1">
        <v>354</v>
      </c>
      <c r="CE34" s="1">
        <v>554</v>
      </c>
      <c r="CF34" s="1">
        <v>650</v>
      </c>
      <c r="CG34" s="1">
        <v>2244</v>
      </c>
      <c r="CH34" s="1">
        <v>4902</v>
      </c>
      <c r="CI34" s="242">
        <v>142</v>
      </c>
      <c r="CJ34" s="22">
        <v>4901</v>
      </c>
      <c r="CK34" s="1">
        <v>2008</v>
      </c>
      <c r="CL34" s="1">
        <v>4902</v>
      </c>
      <c r="CM34" s="1">
        <v>2290</v>
      </c>
      <c r="CN34" s="1">
        <v>1652</v>
      </c>
      <c r="CO34" s="1">
        <v>309</v>
      </c>
      <c r="CP34" s="1">
        <v>615</v>
      </c>
      <c r="CQ34" s="1">
        <v>36</v>
      </c>
      <c r="CR34" s="1">
        <v>3133</v>
      </c>
      <c r="CS34" s="1">
        <v>421</v>
      </c>
      <c r="CT34" s="1">
        <v>93</v>
      </c>
      <c r="CU34" s="1">
        <v>4902</v>
      </c>
      <c r="CV34" s="1">
        <v>1650</v>
      </c>
      <c r="CW34" s="4" t="s">
        <v>193</v>
      </c>
      <c r="CX34" s="1">
        <v>4902</v>
      </c>
      <c r="CY34" s="1">
        <v>635</v>
      </c>
      <c r="CZ34" s="1">
        <v>1077</v>
      </c>
      <c r="DA34" s="1">
        <v>273</v>
      </c>
      <c r="DB34" s="1">
        <v>732</v>
      </c>
      <c r="DC34" s="1">
        <v>755</v>
      </c>
      <c r="DD34" s="1">
        <v>502</v>
      </c>
      <c r="DE34" s="1">
        <v>593</v>
      </c>
      <c r="DF34" s="1">
        <v>172</v>
      </c>
      <c r="DG34" s="1">
        <v>163</v>
      </c>
      <c r="DH34" s="1">
        <v>2008</v>
      </c>
      <c r="DI34" s="4" t="s">
        <v>193</v>
      </c>
      <c r="DJ34" s="1">
        <v>4900</v>
      </c>
      <c r="DK34" s="1">
        <v>409</v>
      </c>
      <c r="DL34" s="1">
        <v>1795</v>
      </c>
      <c r="DM34" s="1">
        <v>1585</v>
      </c>
      <c r="DN34" s="1">
        <v>1024</v>
      </c>
      <c r="DO34" s="1">
        <v>87</v>
      </c>
      <c r="DP34" s="6" t="s">
        <v>193</v>
      </c>
    </row>
    <row r="35" spans="2:120">
      <c r="B35" s="5" t="s">
        <v>159</v>
      </c>
      <c r="C35" s="8">
        <f t="shared" si="0"/>
        <v>4.1037999999999997</v>
      </c>
      <c r="D35" s="1">
        <v>410.38</v>
      </c>
      <c r="E35" s="2">
        <f t="shared" si="1"/>
        <v>2.586266305685454</v>
      </c>
      <c r="F35" s="3">
        <v>21153</v>
      </c>
      <c r="G35" s="1">
        <v>21153</v>
      </c>
      <c r="H35" s="1">
        <v>10255</v>
      </c>
      <c r="I35" s="1">
        <v>10898</v>
      </c>
      <c r="J35" s="1">
        <v>21153</v>
      </c>
      <c r="K35" s="1">
        <v>1389</v>
      </c>
      <c r="L35" s="1">
        <v>3578</v>
      </c>
      <c r="M35" s="1">
        <v>2569</v>
      </c>
      <c r="N35" s="1">
        <v>2700</v>
      </c>
      <c r="O35" s="1">
        <v>2818</v>
      </c>
      <c r="P35" s="1">
        <v>2631</v>
      </c>
      <c r="Q35" s="1">
        <v>2577</v>
      </c>
      <c r="R35" s="1">
        <v>1558</v>
      </c>
      <c r="S35" s="1">
        <v>955</v>
      </c>
      <c r="T35" s="1">
        <v>378</v>
      </c>
      <c r="U35" s="1">
        <v>21016</v>
      </c>
      <c r="V35" s="1">
        <v>137</v>
      </c>
      <c r="W35" s="1">
        <v>5606</v>
      </c>
      <c r="X35" s="1">
        <v>3749</v>
      </c>
      <c r="Y35" s="1">
        <v>187</v>
      </c>
      <c r="Z35" s="1">
        <v>389</v>
      </c>
      <c r="AA35" s="1">
        <v>498</v>
      </c>
      <c r="AB35" s="1">
        <v>1276</v>
      </c>
      <c r="AC35" s="1">
        <v>1401</v>
      </c>
      <c r="AD35" s="1">
        <f t="shared" si="2"/>
        <v>3751</v>
      </c>
      <c r="AE35" s="1">
        <v>21157</v>
      </c>
      <c r="AF35" s="1">
        <v>14891</v>
      </c>
      <c r="AG35" s="1">
        <v>13563</v>
      </c>
      <c r="AH35" s="1">
        <v>13</v>
      </c>
      <c r="AI35" s="1">
        <v>314</v>
      </c>
      <c r="AJ35" s="8">
        <f t="shared" si="3"/>
        <v>1001</v>
      </c>
      <c r="AK35" s="1">
        <v>988</v>
      </c>
      <c r="AL35" s="1">
        <v>13</v>
      </c>
      <c r="AM35" s="1">
        <v>969</v>
      </c>
      <c r="AN35" s="1">
        <v>564</v>
      </c>
      <c r="AO35" s="1">
        <v>74</v>
      </c>
      <c r="AP35" s="1">
        <v>184</v>
      </c>
      <c r="AQ35" s="1">
        <v>147</v>
      </c>
      <c r="AR35" s="1">
        <v>2537</v>
      </c>
      <c r="AS35" s="1">
        <v>638</v>
      </c>
      <c r="AT35" s="1">
        <v>865</v>
      </c>
      <c r="AU35" s="1">
        <v>422</v>
      </c>
      <c r="AV35" s="1">
        <v>159</v>
      </c>
      <c r="AW35" s="1">
        <v>453</v>
      </c>
      <c r="AX35" s="1">
        <v>2343</v>
      </c>
      <c r="AY35" s="1">
        <v>950</v>
      </c>
      <c r="AZ35" s="1">
        <v>1062</v>
      </c>
      <c r="BA35" s="1">
        <v>331</v>
      </c>
      <c r="BB35" s="1">
        <v>417</v>
      </c>
      <c r="BC35" s="1">
        <v>70</v>
      </c>
      <c r="BD35" s="1">
        <v>347</v>
      </c>
      <c r="BE35" s="1">
        <v>21153</v>
      </c>
      <c r="BF35" s="1">
        <v>7183</v>
      </c>
      <c r="BG35" s="1">
        <v>9898</v>
      </c>
      <c r="BH35" s="1">
        <v>69</v>
      </c>
      <c r="BI35" s="1">
        <v>268</v>
      </c>
      <c r="BJ35" s="1">
        <v>11</v>
      </c>
      <c r="BK35" s="1">
        <v>2021</v>
      </c>
      <c r="BL35" s="1">
        <v>243</v>
      </c>
      <c r="BM35" s="1">
        <v>111</v>
      </c>
      <c r="BN35" s="1">
        <v>1349</v>
      </c>
      <c r="BO35" s="1">
        <v>16182</v>
      </c>
      <c r="BP35" s="1">
        <v>9288</v>
      </c>
      <c r="BQ35" s="1">
        <v>4941</v>
      </c>
      <c r="BR35" s="1">
        <v>2061</v>
      </c>
      <c r="BS35" s="1">
        <v>1098</v>
      </c>
      <c r="BT35" s="1">
        <v>863</v>
      </c>
      <c r="BU35" s="1">
        <v>325</v>
      </c>
      <c r="BV35" s="1">
        <v>8305</v>
      </c>
      <c r="BW35" s="1">
        <v>571</v>
      </c>
      <c r="BX35" s="1">
        <v>954</v>
      </c>
      <c r="BY35" s="1">
        <v>743</v>
      </c>
      <c r="BZ35" s="1">
        <v>773</v>
      </c>
      <c r="CA35" s="1">
        <v>1026</v>
      </c>
      <c r="CB35" s="1">
        <v>1147</v>
      </c>
      <c r="CC35" s="1">
        <v>768</v>
      </c>
      <c r="CD35" s="1">
        <v>927</v>
      </c>
      <c r="CE35" s="1">
        <v>1396</v>
      </c>
      <c r="CF35" s="1">
        <v>1432</v>
      </c>
      <c r="CG35" s="1">
        <v>4667</v>
      </c>
      <c r="CH35" s="1">
        <v>8126</v>
      </c>
      <c r="CI35" s="242">
        <v>434</v>
      </c>
      <c r="CJ35" s="22">
        <v>8126</v>
      </c>
      <c r="CK35" s="1">
        <v>3272</v>
      </c>
      <c r="CL35" s="1">
        <v>8126</v>
      </c>
      <c r="CM35" s="1">
        <v>4508</v>
      </c>
      <c r="CN35" s="1">
        <v>1721</v>
      </c>
      <c r="CO35" s="1">
        <v>270</v>
      </c>
      <c r="CP35" s="1">
        <v>1579</v>
      </c>
      <c r="CQ35" s="1">
        <v>48</v>
      </c>
      <c r="CR35" s="1">
        <v>5418</v>
      </c>
      <c r="CS35" s="1">
        <v>709</v>
      </c>
      <c r="CT35" s="1">
        <v>205</v>
      </c>
      <c r="CU35" s="1">
        <v>8126</v>
      </c>
      <c r="CV35" s="1">
        <v>2625</v>
      </c>
      <c r="CW35" s="4" t="s">
        <v>193</v>
      </c>
      <c r="CX35" s="1">
        <v>8127</v>
      </c>
      <c r="CY35" s="1">
        <v>967</v>
      </c>
      <c r="CZ35" s="1">
        <v>1441</v>
      </c>
      <c r="DA35" s="1">
        <v>407</v>
      </c>
      <c r="DB35" s="1">
        <v>1033</v>
      </c>
      <c r="DC35" s="1">
        <v>1460</v>
      </c>
      <c r="DD35" s="1">
        <v>1175</v>
      </c>
      <c r="DE35" s="1">
        <v>889</v>
      </c>
      <c r="DF35" s="1">
        <v>354</v>
      </c>
      <c r="DG35" s="1">
        <v>401</v>
      </c>
      <c r="DH35" s="1">
        <v>3272</v>
      </c>
      <c r="DI35" s="4" t="s">
        <v>193</v>
      </c>
      <c r="DJ35" s="1">
        <v>8127</v>
      </c>
      <c r="DK35" s="1">
        <v>338</v>
      </c>
      <c r="DL35" s="1">
        <v>4107</v>
      </c>
      <c r="DM35" s="1">
        <v>2664</v>
      </c>
      <c r="DN35" s="1">
        <v>570</v>
      </c>
      <c r="DO35" s="1">
        <v>448</v>
      </c>
      <c r="DP35" s="6" t="s">
        <v>193</v>
      </c>
    </row>
    <row r="36" spans="2:120">
      <c r="B36" s="5" t="s">
        <v>160</v>
      </c>
      <c r="C36" s="8">
        <f t="shared" si="0"/>
        <v>3.0920999999999998</v>
      </c>
      <c r="D36" s="1">
        <v>309.20999999999998</v>
      </c>
      <c r="E36" s="2">
        <f t="shared" si="1"/>
        <v>1.8628203160963634</v>
      </c>
      <c r="F36" s="3">
        <v>25738</v>
      </c>
      <c r="G36" s="1">
        <v>25738</v>
      </c>
      <c r="H36" s="1">
        <v>13224</v>
      </c>
      <c r="I36" s="1">
        <v>12514</v>
      </c>
      <c r="J36" s="1">
        <v>25733</v>
      </c>
      <c r="K36" s="1">
        <v>1311</v>
      </c>
      <c r="L36" s="1">
        <v>2219</v>
      </c>
      <c r="M36" s="1">
        <v>5697</v>
      </c>
      <c r="N36" s="1">
        <v>7680</v>
      </c>
      <c r="O36" s="1">
        <v>3754</v>
      </c>
      <c r="P36" s="1">
        <v>2191</v>
      </c>
      <c r="Q36" s="1">
        <v>1585</v>
      </c>
      <c r="R36" s="1">
        <v>747</v>
      </c>
      <c r="S36" s="1">
        <v>397</v>
      </c>
      <c r="T36" s="1">
        <v>152</v>
      </c>
      <c r="U36" s="1">
        <v>24280</v>
      </c>
      <c r="V36" s="1">
        <v>1458</v>
      </c>
      <c r="W36" s="1">
        <v>4615</v>
      </c>
      <c r="X36" s="1">
        <v>12677</v>
      </c>
      <c r="Y36" s="1">
        <v>116</v>
      </c>
      <c r="Z36" s="1">
        <v>460</v>
      </c>
      <c r="AA36" s="1">
        <v>1021</v>
      </c>
      <c r="AB36" s="1">
        <v>2684</v>
      </c>
      <c r="AC36" s="1">
        <v>8396</v>
      </c>
      <c r="AD36" s="1">
        <f t="shared" si="2"/>
        <v>12677</v>
      </c>
      <c r="AE36" s="1">
        <v>25738</v>
      </c>
      <c r="AF36" s="1">
        <v>10780</v>
      </c>
      <c r="AG36" s="1">
        <v>6892</v>
      </c>
      <c r="AH36" s="1">
        <v>19</v>
      </c>
      <c r="AI36" s="1">
        <v>292</v>
      </c>
      <c r="AJ36" s="8">
        <f t="shared" si="3"/>
        <v>3577</v>
      </c>
      <c r="AK36" s="1">
        <v>3380</v>
      </c>
      <c r="AL36" s="1">
        <v>197</v>
      </c>
      <c r="AM36" s="1">
        <v>1721</v>
      </c>
      <c r="AN36" s="1">
        <v>713</v>
      </c>
      <c r="AO36" s="1">
        <v>230</v>
      </c>
      <c r="AP36" s="1">
        <v>282</v>
      </c>
      <c r="AQ36" s="1">
        <v>496</v>
      </c>
      <c r="AR36" s="1">
        <v>5268</v>
      </c>
      <c r="AS36" s="1">
        <v>1664</v>
      </c>
      <c r="AT36" s="1">
        <v>941</v>
      </c>
      <c r="AU36" s="1">
        <v>205</v>
      </c>
      <c r="AV36" s="1">
        <v>1470</v>
      </c>
      <c r="AW36" s="1">
        <v>988</v>
      </c>
      <c r="AX36" s="1">
        <v>5801</v>
      </c>
      <c r="AY36" s="1">
        <v>3580</v>
      </c>
      <c r="AZ36" s="1">
        <v>1632</v>
      </c>
      <c r="BA36" s="1">
        <v>589</v>
      </c>
      <c r="BB36" s="1">
        <v>2168</v>
      </c>
      <c r="BC36" s="1">
        <v>1011</v>
      </c>
      <c r="BD36" s="1">
        <v>1157</v>
      </c>
      <c r="BE36" s="1">
        <v>25739</v>
      </c>
      <c r="BF36" s="1">
        <v>8367</v>
      </c>
      <c r="BG36" s="1">
        <v>8704</v>
      </c>
      <c r="BH36" s="1">
        <v>275</v>
      </c>
      <c r="BI36" s="1">
        <v>893</v>
      </c>
      <c r="BJ36" s="1">
        <v>33</v>
      </c>
      <c r="BK36" s="1">
        <v>4976</v>
      </c>
      <c r="BL36" s="1">
        <v>431</v>
      </c>
      <c r="BM36" s="1">
        <v>210</v>
      </c>
      <c r="BN36" s="1">
        <v>1850</v>
      </c>
      <c r="BO36" s="1">
        <v>22206</v>
      </c>
      <c r="BP36" s="1">
        <v>14644</v>
      </c>
      <c r="BQ36" s="1">
        <v>8466</v>
      </c>
      <c r="BR36" s="1">
        <v>1719</v>
      </c>
      <c r="BS36" s="1">
        <v>1250</v>
      </c>
      <c r="BT36" s="1">
        <v>1312</v>
      </c>
      <c r="BU36" s="1">
        <v>1897</v>
      </c>
      <c r="BV36" s="1">
        <v>12643</v>
      </c>
      <c r="BW36" s="1">
        <v>1246</v>
      </c>
      <c r="BX36" s="1">
        <v>4252</v>
      </c>
      <c r="BY36" s="1">
        <v>1808</v>
      </c>
      <c r="BZ36" s="1">
        <v>961</v>
      </c>
      <c r="CA36" s="1">
        <v>577</v>
      </c>
      <c r="CB36" s="1">
        <v>892</v>
      </c>
      <c r="CC36" s="1">
        <v>804</v>
      </c>
      <c r="CD36" s="1">
        <v>495</v>
      </c>
      <c r="CE36" s="1">
        <v>1608</v>
      </c>
      <c r="CF36" s="1">
        <v>5207</v>
      </c>
      <c r="CG36" s="1">
        <v>3028</v>
      </c>
      <c r="CH36" s="1">
        <v>13034</v>
      </c>
      <c r="CI36" s="242">
        <v>2860</v>
      </c>
      <c r="CJ36" s="22">
        <v>13034</v>
      </c>
      <c r="CK36" s="1">
        <v>2657</v>
      </c>
      <c r="CL36" s="1">
        <v>13034</v>
      </c>
      <c r="CM36" s="1">
        <v>2362</v>
      </c>
      <c r="CN36" s="1">
        <v>1885</v>
      </c>
      <c r="CO36" s="1">
        <v>1958</v>
      </c>
      <c r="CP36" s="1">
        <v>6782</v>
      </c>
      <c r="CQ36" s="1">
        <v>47</v>
      </c>
      <c r="CR36" s="1">
        <v>6332</v>
      </c>
      <c r="CS36" s="1">
        <v>1658</v>
      </c>
      <c r="CT36" s="1">
        <v>625</v>
      </c>
      <c r="CU36" s="1">
        <v>13034</v>
      </c>
      <c r="CV36" s="1">
        <v>7550</v>
      </c>
      <c r="CW36" s="4" t="s">
        <v>193</v>
      </c>
      <c r="CX36" s="1">
        <v>13032</v>
      </c>
      <c r="CY36" s="1">
        <v>624</v>
      </c>
      <c r="CZ36" s="1">
        <v>5866</v>
      </c>
      <c r="DA36" s="1">
        <v>106</v>
      </c>
      <c r="DB36" s="1">
        <v>799</v>
      </c>
      <c r="DC36" s="1">
        <v>1078</v>
      </c>
      <c r="DD36" s="1">
        <v>510</v>
      </c>
      <c r="DE36" s="1">
        <v>2275</v>
      </c>
      <c r="DF36" s="1">
        <v>190</v>
      </c>
      <c r="DG36" s="1">
        <v>1584</v>
      </c>
      <c r="DH36" s="1">
        <v>2657</v>
      </c>
      <c r="DI36" s="4" t="s">
        <v>193</v>
      </c>
      <c r="DJ36" s="1">
        <v>13033</v>
      </c>
      <c r="DK36" s="1">
        <v>190</v>
      </c>
      <c r="DL36" s="1">
        <v>557</v>
      </c>
      <c r="DM36" s="1">
        <v>845</v>
      </c>
      <c r="DN36" s="1">
        <v>10910</v>
      </c>
      <c r="DO36" s="1">
        <v>531</v>
      </c>
      <c r="DP36" s="6" t="s">
        <v>193</v>
      </c>
    </row>
    <row r="37" spans="2:120">
      <c r="B37" s="5" t="s">
        <v>161</v>
      </c>
      <c r="C37" s="8">
        <f t="shared" si="0"/>
        <v>4.9725000000000001</v>
      </c>
      <c r="D37" s="1">
        <v>497.25</v>
      </c>
      <c r="E37" s="2">
        <f t="shared" si="1"/>
        <v>2.2195046439628481</v>
      </c>
      <c r="F37" s="3">
        <v>21649</v>
      </c>
      <c r="G37" s="1">
        <v>21649</v>
      </c>
      <c r="H37" s="1">
        <v>10354</v>
      </c>
      <c r="I37" s="1">
        <v>11295</v>
      </c>
      <c r="J37" s="1">
        <v>21656</v>
      </c>
      <c r="K37" s="1">
        <v>1406</v>
      </c>
      <c r="L37" s="1">
        <v>2997</v>
      </c>
      <c r="M37" s="1">
        <v>2131</v>
      </c>
      <c r="N37" s="1">
        <v>3172</v>
      </c>
      <c r="O37" s="1">
        <v>2559</v>
      </c>
      <c r="P37" s="1">
        <v>2712</v>
      </c>
      <c r="Q37" s="1">
        <v>2782</v>
      </c>
      <c r="R37" s="1">
        <v>1999</v>
      </c>
      <c r="S37" s="1">
        <v>1356</v>
      </c>
      <c r="T37" s="1">
        <v>542</v>
      </c>
      <c r="U37" s="1">
        <v>21507</v>
      </c>
      <c r="V37" s="1">
        <v>142</v>
      </c>
      <c r="W37" s="1">
        <v>6228</v>
      </c>
      <c r="X37" s="1">
        <v>2327</v>
      </c>
      <c r="Y37" s="1">
        <v>147</v>
      </c>
      <c r="Z37" s="1">
        <v>203</v>
      </c>
      <c r="AA37" s="1">
        <v>241</v>
      </c>
      <c r="AB37" s="1">
        <v>787</v>
      </c>
      <c r="AC37" s="1">
        <v>947</v>
      </c>
      <c r="AD37" s="1">
        <f t="shared" si="2"/>
        <v>2325</v>
      </c>
      <c r="AE37" s="1">
        <v>21650</v>
      </c>
      <c r="AF37" s="1">
        <v>17877</v>
      </c>
      <c r="AG37" s="1">
        <v>17063</v>
      </c>
      <c r="AH37" s="1">
        <v>4</v>
      </c>
      <c r="AI37" s="1">
        <v>312</v>
      </c>
      <c r="AJ37" s="8">
        <f t="shared" si="3"/>
        <v>498</v>
      </c>
      <c r="AK37" s="1">
        <v>497</v>
      </c>
      <c r="AL37" s="1">
        <v>1</v>
      </c>
      <c r="AM37" s="1">
        <v>984</v>
      </c>
      <c r="AN37" s="1">
        <v>591</v>
      </c>
      <c r="AO37" s="1">
        <v>79</v>
      </c>
      <c r="AP37" s="1">
        <v>163</v>
      </c>
      <c r="AQ37" s="1">
        <v>151</v>
      </c>
      <c r="AR37" s="1">
        <v>896</v>
      </c>
      <c r="AS37" s="1">
        <v>212</v>
      </c>
      <c r="AT37" s="1">
        <v>205</v>
      </c>
      <c r="AU37" s="1">
        <v>44</v>
      </c>
      <c r="AV37" s="1">
        <v>144</v>
      </c>
      <c r="AW37" s="1">
        <v>291</v>
      </c>
      <c r="AX37" s="1">
        <v>1587</v>
      </c>
      <c r="AY37" s="1">
        <v>859</v>
      </c>
      <c r="AZ37" s="1">
        <v>495</v>
      </c>
      <c r="BA37" s="1">
        <v>233</v>
      </c>
      <c r="BB37" s="1">
        <v>306</v>
      </c>
      <c r="BC37" s="1">
        <v>75</v>
      </c>
      <c r="BD37" s="1">
        <v>231</v>
      </c>
      <c r="BE37" s="1">
        <v>21649</v>
      </c>
      <c r="BF37" s="1">
        <v>8841</v>
      </c>
      <c r="BG37" s="1">
        <v>10443</v>
      </c>
      <c r="BH37" s="1">
        <v>72</v>
      </c>
      <c r="BI37" s="1">
        <v>94</v>
      </c>
      <c r="BJ37" s="1">
        <v>16</v>
      </c>
      <c r="BK37" s="1">
        <v>725</v>
      </c>
      <c r="BL37" s="1">
        <v>59</v>
      </c>
      <c r="BM37" s="1">
        <v>149</v>
      </c>
      <c r="BN37" s="1">
        <v>1250</v>
      </c>
      <c r="BO37" s="1">
        <v>17250</v>
      </c>
      <c r="BP37" s="1">
        <v>9981</v>
      </c>
      <c r="BQ37" s="1">
        <v>5803</v>
      </c>
      <c r="BR37" s="1">
        <v>2056</v>
      </c>
      <c r="BS37" s="1">
        <v>1090</v>
      </c>
      <c r="BT37" s="1">
        <v>713</v>
      </c>
      <c r="BU37" s="1">
        <v>319</v>
      </c>
      <c r="BV37" s="1">
        <v>9177</v>
      </c>
      <c r="BW37" s="1">
        <v>765</v>
      </c>
      <c r="BX37" s="1">
        <v>1564</v>
      </c>
      <c r="BY37" s="1">
        <v>1103</v>
      </c>
      <c r="BZ37" s="1">
        <v>984</v>
      </c>
      <c r="CA37" s="1">
        <v>1103</v>
      </c>
      <c r="CB37" s="1">
        <v>1158</v>
      </c>
      <c r="CC37" s="1">
        <v>767</v>
      </c>
      <c r="CD37" s="1">
        <v>710</v>
      </c>
      <c r="CE37" s="1">
        <v>1023</v>
      </c>
      <c r="CF37" s="1">
        <v>1182</v>
      </c>
      <c r="CG37" s="1">
        <v>4155</v>
      </c>
      <c r="CH37" s="1">
        <v>9690</v>
      </c>
      <c r="CI37" s="242">
        <v>275</v>
      </c>
      <c r="CJ37" s="22">
        <v>9692</v>
      </c>
      <c r="CK37" s="1">
        <v>3716</v>
      </c>
      <c r="CL37" s="1">
        <v>9692</v>
      </c>
      <c r="CM37" s="1">
        <v>5798</v>
      </c>
      <c r="CN37" s="1">
        <v>1768</v>
      </c>
      <c r="CO37" s="1">
        <v>704</v>
      </c>
      <c r="CP37" s="1">
        <v>1378</v>
      </c>
      <c r="CQ37" s="1">
        <v>44</v>
      </c>
      <c r="CR37" s="1">
        <v>5848</v>
      </c>
      <c r="CS37" s="1">
        <v>648</v>
      </c>
      <c r="CT37" s="1">
        <v>207</v>
      </c>
      <c r="CU37" s="1">
        <v>9691</v>
      </c>
      <c r="CV37" s="1">
        <v>2951</v>
      </c>
      <c r="CW37" s="4" t="s">
        <v>193</v>
      </c>
      <c r="CX37" s="1">
        <v>9691</v>
      </c>
      <c r="CY37" s="1">
        <v>1415</v>
      </c>
      <c r="CZ37" s="1">
        <v>1984</v>
      </c>
      <c r="DA37" s="1">
        <v>714</v>
      </c>
      <c r="DB37" s="1">
        <v>1106</v>
      </c>
      <c r="DC37" s="1">
        <v>1430</v>
      </c>
      <c r="DD37" s="1">
        <v>1093</v>
      </c>
      <c r="DE37" s="1">
        <v>1412</v>
      </c>
      <c r="DF37" s="1">
        <v>214</v>
      </c>
      <c r="DG37" s="1">
        <v>323</v>
      </c>
      <c r="DH37" s="1">
        <v>3716</v>
      </c>
      <c r="DI37" s="4" t="s">
        <v>193</v>
      </c>
      <c r="DJ37" s="1">
        <v>9694</v>
      </c>
      <c r="DK37" s="1">
        <v>885</v>
      </c>
      <c r="DL37" s="1">
        <v>4101</v>
      </c>
      <c r="DM37" s="1">
        <v>2274</v>
      </c>
      <c r="DN37" s="1">
        <v>2205</v>
      </c>
      <c r="DO37" s="1">
        <v>229</v>
      </c>
      <c r="DP37" s="6" t="s">
        <v>193</v>
      </c>
    </row>
    <row r="38" spans="2:120">
      <c r="B38" s="5" t="s">
        <v>162</v>
      </c>
      <c r="C38" s="8">
        <f t="shared" si="0"/>
        <v>1.0104</v>
      </c>
      <c r="D38" s="1">
        <v>101.04</v>
      </c>
      <c r="E38" s="2">
        <f t="shared" si="1"/>
        <v>3.5316603443244818</v>
      </c>
      <c r="F38" s="3">
        <v>12121</v>
      </c>
      <c r="G38" s="1">
        <v>12119</v>
      </c>
      <c r="H38" s="1">
        <v>6081</v>
      </c>
      <c r="I38" s="1">
        <v>6038</v>
      </c>
      <c r="J38" s="1">
        <v>12127</v>
      </c>
      <c r="K38" s="1">
        <v>990</v>
      </c>
      <c r="L38" s="1">
        <v>2475</v>
      </c>
      <c r="M38" s="1">
        <v>1995</v>
      </c>
      <c r="N38" s="1">
        <v>1659</v>
      </c>
      <c r="O38" s="1">
        <v>1894</v>
      </c>
      <c r="P38" s="1">
        <v>1421</v>
      </c>
      <c r="Q38" s="1">
        <v>855</v>
      </c>
      <c r="R38" s="1">
        <v>473</v>
      </c>
      <c r="S38" s="1">
        <v>229</v>
      </c>
      <c r="T38" s="1">
        <v>136</v>
      </c>
      <c r="U38" s="1">
        <v>12103</v>
      </c>
      <c r="V38" s="1">
        <v>18</v>
      </c>
      <c r="W38" s="1">
        <v>2024</v>
      </c>
      <c r="X38" s="1">
        <v>5208</v>
      </c>
      <c r="Y38" s="1">
        <v>109</v>
      </c>
      <c r="Z38" s="1">
        <v>718</v>
      </c>
      <c r="AA38" s="1">
        <v>1399</v>
      </c>
      <c r="AB38" s="1">
        <v>1406</v>
      </c>
      <c r="AC38" s="1">
        <v>1576</v>
      </c>
      <c r="AD38" s="1">
        <f t="shared" si="2"/>
        <v>5208</v>
      </c>
      <c r="AE38" s="1">
        <v>12120</v>
      </c>
      <c r="AF38" s="1">
        <v>755</v>
      </c>
      <c r="AG38" s="1">
        <v>449</v>
      </c>
      <c r="AH38" s="1">
        <v>4</v>
      </c>
      <c r="AI38" s="1">
        <v>52</v>
      </c>
      <c r="AJ38" s="8">
        <f t="shared" si="3"/>
        <v>250</v>
      </c>
      <c r="AK38" s="1">
        <v>230</v>
      </c>
      <c r="AL38" s="1">
        <v>20</v>
      </c>
      <c r="AM38" s="1">
        <v>401</v>
      </c>
      <c r="AN38" s="1">
        <v>163</v>
      </c>
      <c r="AO38" s="1">
        <v>33</v>
      </c>
      <c r="AP38" s="1">
        <v>105</v>
      </c>
      <c r="AQ38" s="1">
        <v>100</v>
      </c>
      <c r="AR38" s="1">
        <v>8415</v>
      </c>
      <c r="AS38" s="1">
        <v>481</v>
      </c>
      <c r="AT38" s="1">
        <v>3339</v>
      </c>
      <c r="AU38" s="1">
        <v>4050</v>
      </c>
      <c r="AV38" s="1">
        <v>67</v>
      </c>
      <c r="AW38" s="1">
        <v>478</v>
      </c>
      <c r="AX38" s="1">
        <v>2095</v>
      </c>
      <c r="AY38" s="1">
        <v>1158</v>
      </c>
      <c r="AZ38" s="1">
        <v>689</v>
      </c>
      <c r="BA38" s="1">
        <v>248</v>
      </c>
      <c r="BB38" s="1">
        <v>454</v>
      </c>
      <c r="BC38" s="1">
        <v>122</v>
      </c>
      <c r="BD38" s="1">
        <v>332</v>
      </c>
      <c r="BE38" s="1">
        <v>12118</v>
      </c>
      <c r="BF38" s="1">
        <v>578</v>
      </c>
      <c r="BG38" s="1">
        <v>1732</v>
      </c>
      <c r="BH38" s="1">
        <v>59</v>
      </c>
      <c r="BI38" s="1">
        <v>74</v>
      </c>
      <c r="BJ38" s="1">
        <v>1</v>
      </c>
      <c r="BK38" s="1">
        <v>8875</v>
      </c>
      <c r="BL38" s="1">
        <v>137</v>
      </c>
      <c r="BM38" s="1">
        <v>31</v>
      </c>
      <c r="BN38" s="1">
        <v>631</v>
      </c>
      <c r="BO38" s="1">
        <v>8656</v>
      </c>
      <c r="BP38" s="1">
        <v>4270</v>
      </c>
      <c r="BQ38" s="1">
        <v>1512</v>
      </c>
      <c r="BR38" s="1">
        <v>1116</v>
      </c>
      <c r="BS38" s="1">
        <v>591</v>
      </c>
      <c r="BT38" s="1">
        <v>707</v>
      </c>
      <c r="BU38" s="1">
        <v>344</v>
      </c>
      <c r="BV38" s="1">
        <v>3438</v>
      </c>
      <c r="BW38" s="1">
        <v>165</v>
      </c>
      <c r="BX38" s="1">
        <v>387</v>
      </c>
      <c r="BY38" s="1">
        <v>296</v>
      </c>
      <c r="BZ38" s="1">
        <v>291</v>
      </c>
      <c r="CA38" s="1">
        <v>334</v>
      </c>
      <c r="CB38" s="1">
        <v>443</v>
      </c>
      <c r="CC38" s="1">
        <v>317</v>
      </c>
      <c r="CD38" s="1">
        <v>468</v>
      </c>
      <c r="CE38" s="1">
        <v>737</v>
      </c>
      <c r="CF38" s="1">
        <v>1356</v>
      </c>
      <c r="CG38" s="1">
        <v>3008</v>
      </c>
      <c r="CH38" s="1">
        <v>3427</v>
      </c>
      <c r="CI38" s="242">
        <v>536</v>
      </c>
      <c r="CJ38" s="22">
        <v>3426</v>
      </c>
      <c r="CK38" s="1">
        <v>1257</v>
      </c>
      <c r="CL38" s="1">
        <v>3425</v>
      </c>
      <c r="CM38" s="1">
        <v>1308</v>
      </c>
      <c r="CN38" s="1">
        <v>562</v>
      </c>
      <c r="CO38" s="1">
        <v>856</v>
      </c>
      <c r="CP38" s="1">
        <v>682</v>
      </c>
      <c r="CQ38" s="1">
        <v>17</v>
      </c>
      <c r="CR38" s="1">
        <v>2533</v>
      </c>
      <c r="CS38" s="1">
        <v>684</v>
      </c>
      <c r="CT38" s="1">
        <v>78</v>
      </c>
      <c r="CU38" s="1">
        <v>3427</v>
      </c>
      <c r="CV38" s="1">
        <v>1420</v>
      </c>
      <c r="CW38" s="4" t="s">
        <v>193</v>
      </c>
      <c r="CX38" s="1">
        <v>3429</v>
      </c>
      <c r="CY38" s="1">
        <v>230</v>
      </c>
      <c r="CZ38" s="1">
        <v>535</v>
      </c>
      <c r="DA38" s="1">
        <v>41</v>
      </c>
      <c r="DB38" s="1">
        <v>405</v>
      </c>
      <c r="DC38" s="1">
        <v>961</v>
      </c>
      <c r="DD38" s="1">
        <v>425</v>
      </c>
      <c r="DE38" s="1">
        <v>179</v>
      </c>
      <c r="DF38" s="1">
        <v>396</v>
      </c>
      <c r="DG38" s="1">
        <v>257</v>
      </c>
      <c r="DH38" s="1">
        <v>1257</v>
      </c>
      <c r="DI38" s="4" t="s">
        <v>193</v>
      </c>
      <c r="DJ38" s="1">
        <v>3430</v>
      </c>
      <c r="DK38" s="1">
        <v>280</v>
      </c>
      <c r="DL38" s="1">
        <v>625</v>
      </c>
      <c r="DM38" s="1">
        <v>1848</v>
      </c>
      <c r="DN38" s="1">
        <v>502</v>
      </c>
      <c r="DO38" s="1">
        <v>175</v>
      </c>
      <c r="DP38" s="6" t="s">
        <v>193</v>
      </c>
    </row>
    <row r="39" spans="2:120">
      <c r="B39" s="5" t="s">
        <v>163</v>
      </c>
      <c r="C39" s="8">
        <f t="shared" si="0"/>
        <v>5.7819000000000003</v>
      </c>
      <c r="D39" s="1">
        <v>578.19000000000005</v>
      </c>
      <c r="E39" s="2">
        <f t="shared" si="1"/>
        <v>2.3301310043668124</v>
      </c>
      <c r="F39" s="3">
        <v>21839</v>
      </c>
      <c r="G39" s="1">
        <v>21839</v>
      </c>
      <c r="H39" s="1">
        <v>11000</v>
      </c>
      <c r="I39" s="1">
        <v>10839</v>
      </c>
      <c r="J39" s="1">
        <v>21837</v>
      </c>
      <c r="K39" s="1">
        <v>1146</v>
      </c>
      <c r="L39" s="1">
        <v>2799</v>
      </c>
      <c r="M39" s="1">
        <v>2256</v>
      </c>
      <c r="N39" s="1">
        <v>3612</v>
      </c>
      <c r="O39" s="1">
        <v>3168</v>
      </c>
      <c r="P39" s="1">
        <v>3022</v>
      </c>
      <c r="Q39" s="1">
        <v>2443</v>
      </c>
      <c r="R39" s="1">
        <v>1950</v>
      </c>
      <c r="S39" s="1">
        <v>945</v>
      </c>
      <c r="T39" s="1">
        <v>496</v>
      </c>
      <c r="U39" s="1">
        <v>21344</v>
      </c>
      <c r="V39" s="1">
        <v>495</v>
      </c>
      <c r="W39" s="1">
        <v>5553</v>
      </c>
      <c r="X39" s="1">
        <v>5648</v>
      </c>
      <c r="Y39" s="1">
        <v>274</v>
      </c>
      <c r="Z39" s="1">
        <v>1463</v>
      </c>
      <c r="AA39" s="1">
        <v>1220</v>
      </c>
      <c r="AB39" s="1">
        <v>1101</v>
      </c>
      <c r="AC39" s="1">
        <v>1593</v>
      </c>
      <c r="AD39" s="1">
        <f t="shared" si="2"/>
        <v>5651</v>
      </c>
      <c r="AE39" s="1">
        <v>21840</v>
      </c>
      <c r="AF39" s="1">
        <v>10400</v>
      </c>
      <c r="AG39" s="1">
        <v>8888</v>
      </c>
      <c r="AH39" s="1">
        <v>6</v>
      </c>
      <c r="AI39" s="1">
        <v>488</v>
      </c>
      <c r="AJ39" s="8">
        <f t="shared" si="3"/>
        <v>1018</v>
      </c>
      <c r="AK39" s="1">
        <v>997</v>
      </c>
      <c r="AL39" s="1">
        <v>21</v>
      </c>
      <c r="AM39" s="1">
        <v>1141</v>
      </c>
      <c r="AN39" s="1">
        <v>390</v>
      </c>
      <c r="AO39" s="1">
        <v>75</v>
      </c>
      <c r="AP39" s="1">
        <v>353</v>
      </c>
      <c r="AQ39" s="1">
        <v>323</v>
      </c>
      <c r="AR39" s="1">
        <v>7572</v>
      </c>
      <c r="AS39" s="1">
        <v>1389</v>
      </c>
      <c r="AT39" s="1">
        <v>5175</v>
      </c>
      <c r="AU39" s="1">
        <v>317</v>
      </c>
      <c r="AV39" s="1">
        <v>142</v>
      </c>
      <c r="AW39" s="1">
        <v>549</v>
      </c>
      <c r="AX39" s="1">
        <v>1425</v>
      </c>
      <c r="AY39" s="1">
        <v>611</v>
      </c>
      <c r="AZ39" s="1">
        <v>612</v>
      </c>
      <c r="BA39" s="1">
        <v>202</v>
      </c>
      <c r="BB39" s="1">
        <v>1302</v>
      </c>
      <c r="BC39" s="1">
        <v>631</v>
      </c>
      <c r="BD39" s="1">
        <v>671</v>
      </c>
      <c r="BE39" s="1">
        <v>21835</v>
      </c>
      <c r="BF39" s="1">
        <v>6058</v>
      </c>
      <c r="BG39" s="1">
        <v>5560</v>
      </c>
      <c r="BH39" s="1">
        <v>128</v>
      </c>
      <c r="BI39" s="1">
        <v>526</v>
      </c>
      <c r="BJ39" s="1">
        <v>121</v>
      </c>
      <c r="BK39" s="1">
        <v>7404</v>
      </c>
      <c r="BL39" s="1">
        <v>501</v>
      </c>
      <c r="BM39" s="1">
        <v>139</v>
      </c>
      <c r="BN39" s="1">
        <v>1398</v>
      </c>
      <c r="BO39" s="1">
        <v>17894</v>
      </c>
      <c r="BP39" s="1">
        <v>10373</v>
      </c>
      <c r="BQ39" s="1">
        <v>5633</v>
      </c>
      <c r="BR39" s="1">
        <v>1837</v>
      </c>
      <c r="BS39" s="1">
        <v>1768</v>
      </c>
      <c r="BT39" s="1">
        <v>788</v>
      </c>
      <c r="BU39" s="1">
        <v>347</v>
      </c>
      <c r="BV39" s="1">
        <v>9501</v>
      </c>
      <c r="BW39" s="1">
        <v>1254</v>
      </c>
      <c r="BX39" s="1">
        <v>3400</v>
      </c>
      <c r="BY39" s="1">
        <v>1362</v>
      </c>
      <c r="BZ39" s="1">
        <v>746</v>
      </c>
      <c r="CA39" s="1">
        <v>491</v>
      </c>
      <c r="CB39" s="1">
        <v>592</v>
      </c>
      <c r="CC39" s="1">
        <v>563</v>
      </c>
      <c r="CD39" s="1">
        <v>423</v>
      </c>
      <c r="CE39" s="1">
        <v>670</v>
      </c>
      <c r="CF39" s="1">
        <v>1591</v>
      </c>
      <c r="CG39" s="1">
        <v>3258</v>
      </c>
      <c r="CH39" s="1">
        <v>9160</v>
      </c>
      <c r="CI39" s="242">
        <v>572</v>
      </c>
      <c r="CJ39" s="22">
        <v>9162</v>
      </c>
      <c r="CK39" s="1">
        <v>3013</v>
      </c>
      <c r="CL39" s="1">
        <v>9160</v>
      </c>
      <c r="CM39" s="1">
        <v>4735</v>
      </c>
      <c r="CN39" s="1">
        <v>397</v>
      </c>
      <c r="CO39" s="1">
        <v>1425</v>
      </c>
      <c r="CP39" s="1">
        <v>2593</v>
      </c>
      <c r="CQ39" s="1">
        <v>10</v>
      </c>
      <c r="CR39" s="1">
        <v>4793</v>
      </c>
      <c r="CS39" s="1">
        <v>841</v>
      </c>
      <c r="CT39" s="1">
        <v>226</v>
      </c>
      <c r="CU39" s="1">
        <v>9155</v>
      </c>
      <c r="CV39" s="1">
        <v>2854</v>
      </c>
      <c r="CW39" s="4" t="s">
        <v>193</v>
      </c>
      <c r="CX39" s="1">
        <v>9159</v>
      </c>
      <c r="CY39" s="1">
        <v>1098</v>
      </c>
      <c r="CZ39" s="1">
        <v>2899</v>
      </c>
      <c r="DA39" s="1">
        <v>473</v>
      </c>
      <c r="DB39" s="1">
        <v>472</v>
      </c>
      <c r="DC39" s="1">
        <v>1323</v>
      </c>
      <c r="DD39" s="1">
        <v>677</v>
      </c>
      <c r="DE39" s="1">
        <v>1239</v>
      </c>
      <c r="DF39" s="1">
        <v>457</v>
      </c>
      <c r="DG39" s="1">
        <v>521</v>
      </c>
      <c r="DH39" s="1">
        <v>3013</v>
      </c>
      <c r="DI39" s="4" t="s">
        <v>193</v>
      </c>
      <c r="DJ39" s="1">
        <v>9160</v>
      </c>
      <c r="DK39" s="1">
        <v>1496</v>
      </c>
      <c r="DL39" s="1">
        <v>1638</v>
      </c>
      <c r="DM39" s="1">
        <v>1560</v>
      </c>
      <c r="DN39" s="1">
        <v>2830</v>
      </c>
      <c r="DO39" s="1">
        <v>1636</v>
      </c>
      <c r="DP39" s="6" t="s">
        <v>193</v>
      </c>
    </row>
    <row r="40" spans="2:120">
      <c r="B40" s="5" t="s">
        <v>164</v>
      </c>
      <c r="C40" s="8">
        <f t="shared" si="0"/>
        <v>5.8787000000000003</v>
      </c>
      <c r="D40" s="1">
        <v>587.87</v>
      </c>
      <c r="E40" s="2">
        <f t="shared" si="1"/>
        <v>2.5975982088337064</v>
      </c>
      <c r="F40" s="3">
        <v>16145</v>
      </c>
      <c r="G40" s="1">
        <v>16145</v>
      </c>
      <c r="H40" s="1">
        <v>7705</v>
      </c>
      <c r="I40" s="1">
        <v>8440</v>
      </c>
      <c r="J40" s="1">
        <v>16144</v>
      </c>
      <c r="K40" s="1">
        <v>1065</v>
      </c>
      <c r="L40" s="1">
        <v>2643</v>
      </c>
      <c r="M40" s="1">
        <v>5342</v>
      </c>
      <c r="N40" s="1">
        <v>2140</v>
      </c>
      <c r="O40" s="1">
        <v>1713</v>
      </c>
      <c r="P40" s="1">
        <v>1355</v>
      </c>
      <c r="Q40" s="1">
        <v>925</v>
      </c>
      <c r="R40" s="1">
        <v>535</v>
      </c>
      <c r="S40" s="1">
        <v>321</v>
      </c>
      <c r="T40" s="1">
        <v>105</v>
      </c>
      <c r="U40" s="1">
        <v>12762</v>
      </c>
      <c r="V40" s="1">
        <v>3383</v>
      </c>
      <c r="W40" s="1">
        <v>2918</v>
      </c>
      <c r="X40" s="1">
        <v>6601</v>
      </c>
      <c r="Y40" s="1">
        <v>103</v>
      </c>
      <c r="Z40" s="1">
        <v>341</v>
      </c>
      <c r="AA40" s="1">
        <v>643</v>
      </c>
      <c r="AB40" s="1">
        <v>2351</v>
      </c>
      <c r="AC40" s="1">
        <v>3157</v>
      </c>
      <c r="AD40" s="1">
        <f t="shared" si="2"/>
        <v>6595</v>
      </c>
      <c r="AE40" s="1">
        <v>16146</v>
      </c>
      <c r="AF40" s="1">
        <v>4107</v>
      </c>
      <c r="AG40" s="1">
        <v>3303</v>
      </c>
      <c r="AH40" s="1">
        <v>1</v>
      </c>
      <c r="AI40" s="1">
        <v>173</v>
      </c>
      <c r="AJ40" s="8">
        <f t="shared" si="3"/>
        <v>630</v>
      </c>
      <c r="AK40" s="1">
        <v>611</v>
      </c>
      <c r="AL40" s="1">
        <v>19</v>
      </c>
      <c r="AM40" s="1">
        <v>1002</v>
      </c>
      <c r="AN40" s="1">
        <v>405</v>
      </c>
      <c r="AO40" s="1">
        <v>105</v>
      </c>
      <c r="AP40" s="1">
        <v>260</v>
      </c>
      <c r="AQ40" s="1">
        <v>232</v>
      </c>
      <c r="AR40" s="1">
        <v>4071</v>
      </c>
      <c r="AS40" s="1">
        <v>734</v>
      </c>
      <c r="AT40" s="1">
        <v>1556</v>
      </c>
      <c r="AU40" s="1">
        <v>832</v>
      </c>
      <c r="AV40" s="1">
        <v>487</v>
      </c>
      <c r="AW40" s="1">
        <v>462</v>
      </c>
      <c r="AX40" s="1">
        <v>5877</v>
      </c>
      <c r="AY40" s="1">
        <v>4320</v>
      </c>
      <c r="AZ40" s="1">
        <v>1049</v>
      </c>
      <c r="BA40" s="1">
        <v>508</v>
      </c>
      <c r="BB40" s="1">
        <v>1089</v>
      </c>
      <c r="BC40" s="1">
        <v>416</v>
      </c>
      <c r="BD40" s="1">
        <v>673</v>
      </c>
      <c r="BE40" s="1">
        <v>16147</v>
      </c>
      <c r="BF40" s="1">
        <v>3021</v>
      </c>
      <c r="BG40" s="1">
        <v>4246</v>
      </c>
      <c r="BH40" s="1">
        <v>91</v>
      </c>
      <c r="BI40" s="1">
        <v>295</v>
      </c>
      <c r="BJ40" s="1">
        <v>8</v>
      </c>
      <c r="BK40" s="1">
        <v>6491</v>
      </c>
      <c r="BL40" s="1">
        <v>143</v>
      </c>
      <c r="BM40" s="1">
        <v>68</v>
      </c>
      <c r="BN40" s="1">
        <v>1784</v>
      </c>
      <c r="BO40" s="1">
        <v>12436</v>
      </c>
      <c r="BP40" s="1">
        <v>5548</v>
      </c>
      <c r="BQ40" s="1">
        <v>1864</v>
      </c>
      <c r="BR40" s="1">
        <v>1062</v>
      </c>
      <c r="BS40" s="1">
        <v>533</v>
      </c>
      <c r="BT40" s="1">
        <v>668</v>
      </c>
      <c r="BU40" s="1">
        <v>1421</v>
      </c>
      <c r="BV40" s="1">
        <v>4194</v>
      </c>
      <c r="BW40" s="1">
        <v>204</v>
      </c>
      <c r="BX40" s="1">
        <v>662</v>
      </c>
      <c r="BY40" s="1">
        <v>378</v>
      </c>
      <c r="BZ40" s="1">
        <v>259</v>
      </c>
      <c r="CA40" s="1">
        <v>236</v>
      </c>
      <c r="CB40" s="1">
        <v>480</v>
      </c>
      <c r="CC40" s="1">
        <v>447</v>
      </c>
      <c r="CD40" s="1">
        <v>444</v>
      </c>
      <c r="CE40" s="1">
        <v>1084</v>
      </c>
      <c r="CF40" s="1">
        <v>5289</v>
      </c>
      <c r="CG40" s="1">
        <v>2600</v>
      </c>
      <c r="CH40" s="1">
        <v>4913</v>
      </c>
      <c r="CI40" s="242">
        <v>868</v>
      </c>
      <c r="CJ40" s="22">
        <v>4913</v>
      </c>
      <c r="CK40" s="1">
        <v>1501</v>
      </c>
      <c r="CL40" s="1">
        <v>4913</v>
      </c>
      <c r="CM40" s="1">
        <v>841</v>
      </c>
      <c r="CN40" s="1">
        <v>2011</v>
      </c>
      <c r="CO40" s="1">
        <v>846</v>
      </c>
      <c r="CP40" s="1">
        <v>1178</v>
      </c>
      <c r="CQ40" s="1">
        <v>37</v>
      </c>
      <c r="CR40" s="1">
        <v>3445</v>
      </c>
      <c r="CS40" s="1">
        <v>1074</v>
      </c>
      <c r="CT40" s="1">
        <v>193</v>
      </c>
      <c r="CU40" s="1">
        <v>4913</v>
      </c>
      <c r="CV40" s="1">
        <v>2731</v>
      </c>
      <c r="CW40" s="4" t="s">
        <v>193</v>
      </c>
      <c r="CX40" s="1">
        <v>4910</v>
      </c>
      <c r="CY40" s="1">
        <v>428</v>
      </c>
      <c r="CZ40" s="1">
        <v>1525</v>
      </c>
      <c r="DA40" s="1">
        <v>76</v>
      </c>
      <c r="DB40" s="1">
        <v>718</v>
      </c>
      <c r="DC40" s="1">
        <v>804</v>
      </c>
      <c r="DD40" s="1">
        <v>433</v>
      </c>
      <c r="DE40" s="1">
        <v>320</v>
      </c>
      <c r="DF40" s="1">
        <v>222</v>
      </c>
      <c r="DG40" s="1">
        <v>384</v>
      </c>
      <c r="DH40" s="1">
        <v>1501</v>
      </c>
      <c r="DI40" s="4" t="s">
        <v>193</v>
      </c>
      <c r="DJ40" s="1">
        <v>4913</v>
      </c>
      <c r="DK40" s="1">
        <v>192</v>
      </c>
      <c r="DL40" s="1">
        <v>599</v>
      </c>
      <c r="DM40" s="1">
        <v>960</v>
      </c>
      <c r="DN40" s="1">
        <v>2933</v>
      </c>
      <c r="DO40" s="1">
        <v>229</v>
      </c>
      <c r="DP40" s="6" t="s">
        <v>193</v>
      </c>
    </row>
    <row r="41" spans="2:120">
      <c r="B41" s="5" t="s">
        <v>339</v>
      </c>
      <c r="C41" s="8">
        <f t="shared" si="0"/>
        <v>2.4811000000000001</v>
      </c>
      <c r="D41" s="1">
        <v>248.11</v>
      </c>
      <c r="E41" s="2">
        <f t="shared" si="1"/>
        <v>2.8068919221302306</v>
      </c>
      <c r="F41" s="3">
        <v>16290</v>
      </c>
      <c r="G41" s="1">
        <v>16290</v>
      </c>
      <c r="H41" s="1">
        <v>7738</v>
      </c>
      <c r="I41" s="1">
        <v>8552</v>
      </c>
      <c r="J41" s="1">
        <v>16291</v>
      </c>
      <c r="K41" s="1">
        <v>1194</v>
      </c>
      <c r="L41" s="1">
        <v>2691</v>
      </c>
      <c r="M41" s="1">
        <v>5408</v>
      </c>
      <c r="N41" s="1">
        <v>2062</v>
      </c>
      <c r="O41" s="1">
        <v>1834</v>
      </c>
      <c r="P41" s="1">
        <v>1412</v>
      </c>
      <c r="Q41" s="1">
        <v>904</v>
      </c>
      <c r="R41" s="1">
        <v>406</v>
      </c>
      <c r="S41" s="1">
        <v>265</v>
      </c>
      <c r="T41" s="1">
        <v>115</v>
      </c>
      <c r="U41" s="1">
        <v>12544</v>
      </c>
      <c r="V41" s="1">
        <v>3746</v>
      </c>
      <c r="W41" s="1">
        <v>2697</v>
      </c>
      <c r="X41" s="1">
        <v>6956</v>
      </c>
      <c r="Y41" s="1">
        <v>150</v>
      </c>
      <c r="Z41" s="1">
        <v>336</v>
      </c>
      <c r="AA41" s="1">
        <v>895</v>
      </c>
      <c r="AB41" s="1">
        <v>2794</v>
      </c>
      <c r="AC41" s="1">
        <v>2780</v>
      </c>
      <c r="AD41" s="1">
        <f t="shared" si="2"/>
        <v>6955</v>
      </c>
      <c r="AE41" s="1">
        <v>16290</v>
      </c>
      <c r="AF41" s="1">
        <v>2868</v>
      </c>
      <c r="AG41" s="1">
        <v>2179</v>
      </c>
      <c r="AH41" s="1">
        <v>11</v>
      </c>
      <c r="AI41" s="1">
        <v>79</v>
      </c>
      <c r="AJ41" s="8">
        <f t="shared" si="3"/>
        <v>599</v>
      </c>
      <c r="AK41" s="1">
        <v>571</v>
      </c>
      <c r="AL41" s="1">
        <v>28</v>
      </c>
      <c r="AM41" s="1">
        <v>801</v>
      </c>
      <c r="AN41" s="1">
        <v>293</v>
      </c>
      <c r="AO41" s="1">
        <v>152</v>
      </c>
      <c r="AP41" s="1">
        <v>143</v>
      </c>
      <c r="AQ41" s="1">
        <v>213</v>
      </c>
      <c r="AR41" s="1">
        <v>4222</v>
      </c>
      <c r="AS41" s="1">
        <v>918</v>
      </c>
      <c r="AT41" s="1">
        <v>1010</v>
      </c>
      <c r="AU41" s="1">
        <v>1581</v>
      </c>
      <c r="AV41" s="1">
        <v>222</v>
      </c>
      <c r="AW41" s="1">
        <v>491</v>
      </c>
      <c r="AX41" s="1">
        <v>7468</v>
      </c>
      <c r="AY41" s="1">
        <v>5305</v>
      </c>
      <c r="AZ41" s="1">
        <v>1538</v>
      </c>
      <c r="BA41" s="1">
        <v>625</v>
      </c>
      <c r="BB41" s="1">
        <v>931</v>
      </c>
      <c r="BC41" s="1">
        <v>278</v>
      </c>
      <c r="BD41" s="1">
        <v>653</v>
      </c>
      <c r="BE41" s="1">
        <v>16291</v>
      </c>
      <c r="BF41" s="1">
        <v>2116</v>
      </c>
      <c r="BG41" s="1">
        <v>4705</v>
      </c>
      <c r="BH41" s="1">
        <v>60</v>
      </c>
      <c r="BI41" s="1">
        <v>315</v>
      </c>
      <c r="BJ41" s="1">
        <v>24</v>
      </c>
      <c r="BK41" s="1">
        <v>7004</v>
      </c>
      <c r="BL41" s="1">
        <v>256</v>
      </c>
      <c r="BM41" s="1">
        <v>61</v>
      </c>
      <c r="BN41" s="1">
        <v>1750</v>
      </c>
      <c r="BO41" s="1">
        <v>12404</v>
      </c>
      <c r="BP41" s="1">
        <v>5883</v>
      </c>
      <c r="BQ41" s="1">
        <v>1790</v>
      </c>
      <c r="BR41" s="1">
        <v>1140</v>
      </c>
      <c r="BS41" s="1">
        <v>562</v>
      </c>
      <c r="BT41" s="1">
        <v>745</v>
      </c>
      <c r="BU41" s="1">
        <v>1646</v>
      </c>
      <c r="BV41" s="1">
        <v>4391</v>
      </c>
      <c r="BW41" s="1">
        <v>211</v>
      </c>
      <c r="BX41" s="1">
        <v>547</v>
      </c>
      <c r="BY41" s="1">
        <v>396</v>
      </c>
      <c r="BZ41" s="1">
        <v>268</v>
      </c>
      <c r="CA41" s="1">
        <v>278</v>
      </c>
      <c r="CB41" s="1">
        <v>586</v>
      </c>
      <c r="CC41" s="1">
        <v>515</v>
      </c>
      <c r="CD41" s="1">
        <v>377</v>
      </c>
      <c r="CE41" s="1">
        <v>1213</v>
      </c>
      <c r="CF41" s="1">
        <v>5185</v>
      </c>
      <c r="CG41" s="1">
        <v>2606</v>
      </c>
      <c r="CH41" s="1">
        <v>4469</v>
      </c>
      <c r="CI41" s="242">
        <v>772</v>
      </c>
      <c r="CJ41" s="22">
        <v>4469</v>
      </c>
      <c r="CK41" s="1">
        <v>1355</v>
      </c>
      <c r="CL41" s="1">
        <v>4471</v>
      </c>
      <c r="CM41" s="1">
        <v>794</v>
      </c>
      <c r="CN41" s="1">
        <v>2133</v>
      </c>
      <c r="CO41" s="1">
        <v>769</v>
      </c>
      <c r="CP41" s="1">
        <v>715</v>
      </c>
      <c r="CQ41" s="1">
        <v>60</v>
      </c>
      <c r="CR41" s="1">
        <v>3278</v>
      </c>
      <c r="CS41" s="1">
        <v>1148</v>
      </c>
      <c r="CT41" s="1">
        <v>132</v>
      </c>
      <c r="CU41" s="1">
        <v>4468</v>
      </c>
      <c r="CV41" s="1">
        <v>2369</v>
      </c>
      <c r="CW41" s="4" t="s">
        <v>193</v>
      </c>
      <c r="CX41" s="1">
        <v>4467</v>
      </c>
      <c r="CY41" s="1">
        <v>404</v>
      </c>
      <c r="CZ41" s="1">
        <v>1253</v>
      </c>
      <c r="DA41" s="1">
        <v>30</v>
      </c>
      <c r="DB41" s="1">
        <v>724</v>
      </c>
      <c r="DC41" s="1">
        <v>911</v>
      </c>
      <c r="DD41" s="1">
        <v>369</v>
      </c>
      <c r="DE41" s="1">
        <v>251</v>
      </c>
      <c r="DF41" s="1">
        <v>235</v>
      </c>
      <c r="DG41" s="1">
        <v>290</v>
      </c>
      <c r="DH41" s="1">
        <v>1355</v>
      </c>
      <c r="DI41" s="4" t="s">
        <v>193</v>
      </c>
      <c r="DJ41" s="1">
        <v>4469</v>
      </c>
      <c r="DK41" s="1">
        <v>202</v>
      </c>
      <c r="DL41" s="1">
        <v>479</v>
      </c>
      <c r="DM41" s="1">
        <v>844</v>
      </c>
      <c r="DN41" s="1">
        <v>2744</v>
      </c>
      <c r="DO41" s="1">
        <v>200</v>
      </c>
      <c r="DP41" s="6" t="s">
        <v>193</v>
      </c>
    </row>
    <row r="42" spans="2:120">
      <c r="B42" s="5" t="s">
        <v>165</v>
      </c>
      <c r="C42" s="8">
        <f t="shared" si="0"/>
        <v>3.6992000000000003</v>
      </c>
      <c r="D42" s="1">
        <v>369.92</v>
      </c>
      <c r="E42" s="2">
        <f t="shared" si="1"/>
        <v>2.6420047732696896</v>
      </c>
      <c r="F42" s="3">
        <v>22565</v>
      </c>
      <c r="G42" s="1">
        <v>22565</v>
      </c>
      <c r="H42" s="1">
        <v>11645</v>
      </c>
      <c r="I42" s="1">
        <v>10920</v>
      </c>
      <c r="J42" s="1">
        <v>22578</v>
      </c>
      <c r="K42" s="1">
        <v>1321</v>
      </c>
      <c r="L42" s="1">
        <v>3061</v>
      </c>
      <c r="M42" s="1">
        <v>3463</v>
      </c>
      <c r="N42" s="1">
        <v>4092</v>
      </c>
      <c r="O42" s="1">
        <v>3503</v>
      </c>
      <c r="P42" s="1">
        <v>2866</v>
      </c>
      <c r="Q42" s="1">
        <v>2007</v>
      </c>
      <c r="R42" s="1">
        <v>1241</v>
      </c>
      <c r="S42" s="1">
        <v>736</v>
      </c>
      <c r="T42" s="1">
        <v>288</v>
      </c>
      <c r="U42" s="1">
        <v>22140</v>
      </c>
      <c r="V42" s="1">
        <v>425</v>
      </c>
      <c r="W42" s="1">
        <v>4729</v>
      </c>
      <c r="X42" s="1">
        <v>9847</v>
      </c>
      <c r="Y42" s="1">
        <v>264</v>
      </c>
      <c r="Z42" s="1">
        <v>1455</v>
      </c>
      <c r="AA42" s="1">
        <v>1357</v>
      </c>
      <c r="AB42" s="1">
        <v>2277</v>
      </c>
      <c r="AC42" s="1">
        <v>4493</v>
      </c>
      <c r="AD42" s="1">
        <f t="shared" si="2"/>
        <v>9846</v>
      </c>
      <c r="AE42" s="1">
        <v>22565</v>
      </c>
      <c r="AF42" s="1">
        <v>6557</v>
      </c>
      <c r="AG42" s="1">
        <v>4405</v>
      </c>
      <c r="AH42" s="1">
        <v>23</v>
      </c>
      <c r="AI42" s="1">
        <v>209</v>
      </c>
      <c r="AJ42" s="8">
        <f t="shared" si="3"/>
        <v>1920</v>
      </c>
      <c r="AK42" s="1">
        <v>1859</v>
      </c>
      <c r="AL42" s="1">
        <v>61</v>
      </c>
      <c r="AM42" s="1">
        <v>1041</v>
      </c>
      <c r="AN42" s="1">
        <v>367</v>
      </c>
      <c r="AO42" s="1">
        <v>112</v>
      </c>
      <c r="AP42" s="1">
        <v>241</v>
      </c>
      <c r="AQ42" s="1">
        <v>321</v>
      </c>
      <c r="AR42" s="1">
        <v>9168</v>
      </c>
      <c r="AS42" s="1">
        <v>2707</v>
      </c>
      <c r="AT42" s="1">
        <v>4817</v>
      </c>
      <c r="AU42" s="1">
        <v>397</v>
      </c>
      <c r="AV42" s="1">
        <v>237</v>
      </c>
      <c r="AW42" s="1">
        <v>1010</v>
      </c>
      <c r="AX42" s="1">
        <v>4076</v>
      </c>
      <c r="AY42" s="1">
        <v>2475</v>
      </c>
      <c r="AZ42" s="1">
        <v>1255</v>
      </c>
      <c r="BA42" s="1">
        <v>346</v>
      </c>
      <c r="BB42" s="1">
        <v>1723</v>
      </c>
      <c r="BC42" s="1">
        <v>434</v>
      </c>
      <c r="BD42" s="1">
        <v>1289</v>
      </c>
      <c r="BE42" s="1">
        <v>22564</v>
      </c>
      <c r="BF42" s="1">
        <v>3780</v>
      </c>
      <c r="BG42" s="1">
        <v>6453</v>
      </c>
      <c r="BH42" s="1">
        <v>119</v>
      </c>
      <c r="BI42" s="1">
        <v>715</v>
      </c>
      <c r="BJ42" s="1">
        <v>29</v>
      </c>
      <c r="BK42" s="1">
        <v>7910</v>
      </c>
      <c r="BL42" s="1">
        <v>1924</v>
      </c>
      <c r="BM42" s="1">
        <v>179</v>
      </c>
      <c r="BN42" s="1">
        <v>1455</v>
      </c>
      <c r="BO42" s="1">
        <v>18183</v>
      </c>
      <c r="BP42" s="1">
        <v>10616</v>
      </c>
      <c r="BQ42" s="1">
        <v>5382</v>
      </c>
      <c r="BR42" s="1">
        <v>1851</v>
      </c>
      <c r="BS42" s="1">
        <v>1479</v>
      </c>
      <c r="BT42" s="1">
        <v>1054</v>
      </c>
      <c r="BU42" s="1">
        <v>850</v>
      </c>
      <c r="BV42" s="1">
        <v>9287</v>
      </c>
      <c r="BW42" s="1">
        <v>863</v>
      </c>
      <c r="BX42" s="1">
        <v>2151</v>
      </c>
      <c r="BY42" s="1">
        <v>1082</v>
      </c>
      <c r="BZ42" s="1">
        <v>740</v>
      </c>
      <c r="CA42" s="1">
        <v>579</v>
      </c>
      <c r="CB42" s="1">
        <v>908</v>
      </c>
      <c r="CC42" s="1">
        <v>706</v>
      </c>
      <c r="CD42" s="1">
        <v>808</v>
      </c>
      <c r="CE42" s="1">
        <v>1450</v>
      </c>
      <c r="CF42" s="1">
        <v>2634</v>
      </c>
      <c r="CG42" s="1">
        <v>4258</v>
      </c>
      <c r="CH42" s="1">
        <v>8380</v>
      </c>
      <c r="CI42" s="242">
        <v>1337</v>
      </c>
      <c r="CJ42" s="22">
        <v>8380</v>
      </c>
      <c r="CK42" s="1">
        <v>2592</v>
      </c>
      <c r="CL42" s="1">
        <v>8380</v>
      </c>
      <c r="CM42" s="1">
        <v>3283</v>
      </c>
      <c r="CN42" s="1">
        <v>640</v>
      </c>
      <c r="CO42" s="1">
        <v>1044</v>
      </c>
      <c r="CP42" s="1">
        <v>3388</v>
      </c>
      <c r="CQ42" s="1">
        <v>25</v>
      </c>
      <c r="CR42" s="1">
        <v>5061</v>
      </c>
      <c r="CS42" s="1">
        <v>1418</v>
      </c>
      <c r="CT42" s="1">
        <v>257</v>
      </c>
      <c r="CU42" s="1">
        <v>8380</v>
      </c>
      <c r="CV42" s="1">
        <v>3390</v>
      </c>
      <c r="CW42" s="4" t="s">
        <v>193</v>
      </c>
      <c r="CX42" s="1">
        <v>8380</v>
      </c>
      <c r="CY42" s="1">
        <v>653</v>
      </c>
      <c r="CZ42" s="1">
        <v>2501</v>
      </c>
      <c r="DA42" s="1">
        <v>220</v>
      </c>
      <c r="DB42" s="1">
        <v>594</v>
      </c>
      <c r="DC42" s="1">
        <v>1386</v>
      </c>
      <c r="DD42" s="1">
        <v>750</v>
      </c>
      <c r="DE42" s="1">
        <v>902</v>
      </c>
      <c r="DF42" s="1">
        <v>523</v>
      </c>
      <c r="DG42" s="1">
        <v>851</v>
      </c>
      <c r="DH42" s="1">
        <v>2592</v>
      </c>
      <c r="DI42" s="4" t="s">
        <v>193</v>
      </c>
      <c r="DJ42" s="1">
        <v>8380</v>
      </c>
      <c r="DK42" s="1">
        <v>966</v>
      </c>
      <c r="DL42" s="1">
        <v>1775</v>
      </c>
      <c r="DM42" s="1">
        <v>2292</v>
      </c>
      <c r="DN42" s="1">
        <v>1695</v>
      </c>
      <c r="DO42" s="1">
        <v>1652</v>
      </c>
      <c r="DP42" s="6" t="s">
        <v>193</v>
      </c>
    </row>
    <row r="43" spans="2:120">
      <c r="B43" s="5" t="s">
        <v>342</v>
      </c>
      <c r="C43" s="8">
        <f t="shared" si="0"/>
        <v>2.3258000000000001</v>
      </c>
      <c r="D43" s="1">
        <v>232.58</v>
      </c>
      <c r="E43" s="2">
        <f t="shared" si="1"/>
        <v>2.3200629779577149</v>
      </c>
      <c r="F43" s="3">
        <v>10404</v>
      </c>
      <c r="G43" s="1">
        <v>10404</v>
      </c>
      <c r="H43" s="1">
        <v>5096</v>
      </c>
      <c r="I43" s="1">
        <v>5308</v>
      </c>
      <c r="J43" s="1">
        <v>10404</v>
      </c>
      <c r="K43" s="1">
        <v>502</v>
      </c>
      <c r="L43" s="1">
        <v>1392</v>
      </c>
      <c r="M43" s="1">
        <v>954</v>
      </c>
      <c r="N43" s="1">
        <v>1332</v>
      </c>
      <c r="O43" s="1">
        <v>1351</v>
      </c>
      <c r="P43" s="1">
        <v>1409</v>
      </c>
      <c r="Q43" s="1">
        <v>1416</v>
      </c>
      <c r="R43" s="1">
        <v>1104</v>
      </c>
      <c r="S43" s="1">
        <v>673</v>
      </c>
      <c r="T43" s="1">
        <v>271</v>
      </c>
      <c r="U43" s="1">
        <v>10315</v>
      </c>
      <c r="V43" s="1">
        <v>89</v>
      </c>
      <c r="W43" s="1">
        <v>2709</v>
      </c>
      <c r="X43" s="1">
        <v>1174</v>
      </c>
      <c r="Y43" s="1">
        <v>107</v>
      </c>
      <c r="Z43" s="1">
        <v>158</v>
      </c>
      <c r="AA43" s="1">
        <v>159</v>
      </c>
      <c r="AB43" s="1">
        <v>339</v>
      </c>
      <c r="AC43" s="1">
        <v>408</v>
      </c>
      <c r="AD43" s="1">
        <f t="shared" si="2"/>
        <v>1171</v>
      </c>
      <c r="AE43" s="1">
        <v>10403</v>
      </c>
      <c r="AF43" s="1">
        <v>8692</v>
      </c>
      <c r="AG43" s="1">
        <v>8165</v>
      </c>
      <c r="AH43" s="1">
        <v>3</v>
      </c>
      <c r="AI43" s="1">
        <v>252</v>
      </c>
      <c r="AJ43" s="8">
        <f t="shared" si="3"/>
        <v>272</v>
      </c>
      <c r="AK43" s="1">
        <v>268</v>
      </c>
      <c r="AL43" s="1">
        <v>4</v>
      </c>
      <c r="AM43" s="1">
        <v>501</v>
      </c>
      <c r="AN43" s="1">
        <v>296</v>
      </c>
      <c r="AO43" s="1">
        <v>35</v>
      </c>
      <c r="AP43" s="1">
        <v>85</v>
      </c>
      <c r="AQ43" s="1">
        <v>85</v>
      </c>
      <c r="AR43" s="1">
        <v>528</v>
      </c>
      <c r="AS43" s="1">
        <v>173</v>
      </c>
      <c r="AT43" s="1">
        <v>102</v>
      </c>
      <c r="AU43" s="1">
        <v>10</v>
      </c>
      <c r="AV43" s="1">
        <v>111</v>
      </c>
      <c r="AW43" s="1">
        <v>132</v>
      </c>
      <c r="AX43" s="1">
        <v>482</v>
      </c>
      <c r="AY43" s="1">
        <v>215</v>
      </c>
      <c r="AZ43" s="1">
        <v>193</v>
      </c>
      <c r="BA43" s="1">
        <v>74</v>
      </c>
      <c r="BB43" s="1">
        <v>200</v>
      </c>
      <c r="BC43" s="1">
        <v>42</v>
      </c>
      <c r="BD43" s="1">
        <v>158</v>
      </c>
      <c r="BE43" s="1">
        <v>10404</v>
      </c>
      <c r="BF43" s="1">
        <v>3820</v>
      </c>
      <c r="BG43" s="1">
        <v>5549</v>
      </c>
      <c r="BH43" s="1">
        <v>21</v>
      </c>
      <c r="BI43" s="1">
        <v>47</v>
      </c>
      <c r="BJ43" s="1">
        <v>8</v>
      </c>
      <c r="BK43" s="1">
        <v>270</v>
      </c>
      <c r="BL43" s="1">
        <v>76</v>
      </c>
      <c r="BM43" s="1">
        <v>33</v>
      </c>
      <c r="BN43" s="1">
        <v>580</v>
      </c>
      <c r="BO43" s="1">
        <v>8511</v>
      </c>
      <c r="BP43" s="1">
        <v>5246</v>
      </c>
      <c r="BQ43" s="1">
        <v>3259</v>
      </c>
      <c r="BR43" s="1">
        <v>1030</v>
      </c>
      <c r="BS43" s="1">
        <v>589</v>
      </c>
      <c r="BT43" s="1">
        <v>228</v>
      </c>
      <c r="BU43" s="1">
        <v>140</v>
      </c>
      <c r="BV43" s="1">
        <v>4973</v>
      </c>
      <c r="BW43" s="1">
        <v>504</v>
      </c>
      <c r="BX43" s="1">
        <v>1184</v>
      </c>
      <c r="BY43" s="1">
        <v>678</v>
      </c>
      <c r="BZ43" s="1">
        <v>561</v>
      </c>
      <c r="CA43" s="1">
        <v>486</v>
      </c>
      <c r="CB43" s="1">
        <v>489</v>
      </c>
      <c r="CC43" s="1">
        <v>315</v>
      </c>
      <c r="CD43" s="1">
        <v>325</v>
      </c>
      <c r="CE43" s="1">
        <v>431</v>
      </c>
      <c r="CF43" s="1">
        <v>529</v>
      </c>
      <c r="CG43" s="1">
        <v>1637</v>
      </c>
      <c r="CH43" s="1">
        <v>4446</v>
      </c>
      <c r="CI43" s="242">
        <v>118</v>
      </c>
      <c r="CJ43" s="22">
        <v>4446</v>
      </c>
      <c r="CK43" s="1">
        <v>1497</v>
      </c>
      <c r="CL43" s="1">
        <v>4445</v>
      </c>
      <c r="CM43" s="1">
        <v>3192</v>
      </c>
      <c r="CN43" s="1">
        <v>159</v>
      </c>
      <c r="CO43" s="1">
        <v>405</v>
      </c>
      <c r="CP43" s="1">
        <v>681</v>
      </c>
      <c r="CQ43" s="1">
        <v>8</v>
      </c>
      <c r="CR43" s="1">
        <v>2328</v>
      </c>
      <c r="CS43" s="1">
        <v>134</v>
      </c>
      <c r="CT43" s="1">
        <v>87</v>
      </c>
      <c r="CU43" s="1">
        <v>4446</v>
      </c>
      <c r="CV43" s="1">
        <v>1087</v>
      </c>
      <c r="CW43" s="4" t="s">
        <v>193</v>
      </c>
      <c r="CX43" s="1">
        <v>4447</v>
      </c>
      <c r="CY43" s="1">
        <v>669</v>
      </c>
      <c r="CZ43" s="1">
        <v>689</v>
      </c>
      <c r="DA43" s="1">
        <v>419</v>
      </c>
      <c r="DB43" s="1">
        <v>311</v>
      </c>
      <c r="DC43" s="1">
        <v>835</v>
      </c>
      <c r="DD43" s="1">
        <v>573</v>
      </c>
      <c r="DE43" s="1">
        <v>711</v>
      </c>
      <c r="DF43" s="1">
        <v>96</v>
      </c>
      <c r="DG43" s="1">
        <v>144</v>
      </c>
      <c r="DH43" s="1">
        <v>1497</v>
      </c>
      <c r="DI43" s="4" t="s">
        <v>193</v>
      </c>
      <c r="DJ43" s="1">
        <v>4446</v>
      </c>
      <c r="DK43" s="1">
        <v>478</v>
      </c>
      <c r="DL43" s="1">
        <v>2564</v>
      </c>
      <c r="DM43" s="1">
        <v>648</v>
      </c>
      <c r="DN43" s="1">
        <v>675</v>
      </c>
      <c r="DO43" s="1">
        <v>81</v>
      </c>
      <c r="DP43" s="6" t="s">
        <v>193</v>
      </c>
    </row>
    <row r="44" spans="2:120">
      <c r="B44" s="5" t="s">
        <v>166</v>
      </c>
      <c r="C44" s="8">
        <f t="shared" si="0"/>
        <v>4.3837999999999999</v>
      </c>
      <c r="D44" s="1">
        <v>438.38</v>
      </c>
      <c r="E44" s="2">
        <f t="shared" si="1"/>
        <v>2.3903575171771281</v>
      </c>
      <c r="F44" s="3">
        <v>20566</v>
      </c>
      <c r="G44" s="1">
        <v>20566</v>
      </c>
      <c r="H44" s="1">
        <v>9868</v>
      </c>
      <c r="I44" s="1">
        <v>10698</v>
      </c>
      <c r="J44" s="1">
        <v>20557</v>
      </c>
      <c r="K44" s="1">
        <v>1410</v>
      </c>
      <c r="L44" s="1">
        <v>3046</v>
      </c>
      <c r="M44" s="1">
        <v>1948</v>
      </c>
      <c r="N44" s="1">
        <v>3156</v>
      </c>
      <c r="O44" s="1">
        <v>2519</v>
      </c>
      <c r="P44" s="1">
        <v>2755</v>
      </c>
      <c r="Q44" s="1">
        <v>2545</v>
      </c>
      <c r="R44" s="1">
        <v>1611</v>
      </c>
      <c r="S44" s="1">
        <v>1183</v>
      </c>
      <c r="T44" s="1">
        <v>384</v>
      </c>
      <c r="U44" s="1">
        <v>20526</v>
      </c>
      <c r="V44" s="1">
        <v>40</v>
      </c>
      <c r="W44" s="1">
        <v>4818</v>
      </c>
      <c r="X44" s="1">
        <v>2706</v>
      </c>
      <c r="Y44" s="1">
        <v>178</v>
      </c>
      <c r="Z44" s="1">
        <v>339</v>
      </c>
      <c r="AA44" s="1">
        <v>367</v>
      </c>
      <c r="AB44" s="1">
        <v>848</v>
      </c>
      <c r="AC44" s="1">
        <v>971</v>
      </c>
      <c r="AD44" s="1">
        <f t="shared" si="2"/>
        <v>2703</v>
      </c>
      <c r="AE44" s="1">
        <v>20562</v>
      </c>
      <c r="AF44" s="1">
        <v>15275</v>
      </c>
      <c r="AG44" s="1">
        <v>14253</v>
      </c>
      <c r="AH44" s="1">
        <v>6</v>
      </c>
      <c r="AI44" s="1">
        <v>303</v>
      </c>
      <c r="AJ44" s="8">
        <f t="shared" si="3"/>
        <v>713</v>
      </c>
      <c r="AK44" s="1">
        <v>697</v>
      </c>
      <c r="AL44" s="1">
        <v>16</v>
      </c>
      <c r="AM44" s="1">
        <v>1002</v>
      </c>
      <c r="AN44" s="1">
        <v>568</v>
      </c>
      <c r="AO44" s="1">
        <v>51</v>
      </c>
      <c r="AP44" s="1">
        <v>187</v>
      </c>
      <c r="AQ44" s="1">
        <v>196</v>
      </c>
      <c r="AR44" s="1">
        <v>2183</v>
      </c>
      <c r="AS44" s="1">
        <v>971</v>
      </c>
      <c r="AT44" s="1">
        <v>525</v>
      </c>
      <c r="AU44" s="1">
        <v>290</v>
      </c>
      <c r="AV44" s="1">
        <v>127</v>
      </c>
      <c r="AW44" s="1">
        <v>270</v>
      </c>
      <c r="AX44" s="1">
        <v>1750</v>
      </c>
      <c r="AY44" s="1">
        <v>420</v>
      </c>
      <c r="AZ44" s="1">
        <v>1048</v>
      </c>
      <c r="BA44" s="1">
        <v>282</v>
      </c>
      <c r="BB44" s="1">
        <v>352</v>
      </c>
      <c r="BC44" s="1">
        <v>35</v>
      </c>
      <c r="BD44" s="1">
        <v>317</v>
      </c>
      <c r="BE44" s="1">
        <v>20566</v>
      </c>
      <c r="BF44" s="1">
        <v>7210</v>
      </c>
      <c r="BG44" s="1">
        <v>9853</v>
      </c>
      <c r="BH44" s="1">
        <v>103</v>
      </c>
      <c r="BI44" s="1">
        <v>418</v>
      </c>
      <c r="BJ44" s="1">
        <v>5</v>
      </c>
      <c r="BK44" s="1">
        <v>1265</v>
      </c>
      <c r="BL44" s="1">
        <v>439</v>
      </c>
      <c r="BM44" s="1">
        <v>100</v>
      </c>
      <c r="BN44" s="1">
        <v>1173</v>
      </c>
      <c r="BO44" s="1">
        <v>16103</v>
      </c>
      <c r="BP44" s="1">
        <v>10120</v>
      </c>
      <c r="BQ44" s="1">
        <v>5902</v>
      </c>
      <c r="BR44" s="1">
        <v>2091</v>
      </c>
      <c r="BS44" s="1">
        <v>1215</v>
      </c>
      <c r="BT44" s="1">
        <v>625</v>
      </c>
      <c r="BU44" s="1">
        <v>287</v>
      </c>
      <c r="BV44" s="1">
        <v>9418</v>
      </c>
      <c r="BW44" s="1">
        <v>739</v>
      </c>
      <c r="BX44" s="1">
        <v>1339</v>
      </c>
      <c r="BY44" s="1">
        <v>1125</v>
      </c>
      <c r="BZ44" s="1">
        <v>1058</v>
      </c>
      <c r="CA44" s="1">
        <v>1150</v>
      </c>
      <c r="CB44" s="1">
        <v>1083</v>
      </c>
      <c r="CC44" s="1">
        <v>767</v>
      </c>
      <c r="CD44" s="1">
        <v>882</v>
      </c>
      <c r="CE44" s="1">
        <v>1275</v>
      </c>
      <c r="CF44" s="1">
        <v>1110</v>
      </c>
      <c r="CG44" s="1">
        <v>3854</v>
      </c>
      <c r="CH44" s="1">
        <v>8587</v>
      </c>
      <c r="CI44" s="242">
        <v>278</v>
      </c>
      <c r="CJ44" s="22">
        <v>8587</v>
      </c>
      <c r="CK44" s="1">
        <v>2806</v>
      </c>
      <c r="CL44" s="1">
        <v>8587</v>
      </c>
      <c r="CM44" s="1">
        <v>5864</v>
      </c>
      <c r="CN44" s="1">
        <v>737</v>
      </c>
      <c r="CO44" s="1">
        <v>272</v>
      </c>
      <c r="CP44" s="1">
        <v>1696</v>
      </c>
      <c r="CQ44" s="1">
        <v>18</v>
      </c>
      <c r="CR44" s="1">
        <v>4869</v>
      </c>
      <c r="CS44" s="1">
        <v>474</v>
      </c>
      <c r="CT44" s="1">
        <v>237</v>
      </c>
      <c r="CU44" s="1">
        <v>8587</v>
      </c>
      <c r="CV44" s="1">
        <v>1966</v>
      </c>
      <c r="CW44" s="4" t="s">
        <v>193</v>
      </c>
      <c r="CX44" s="1">
        <v>8587</v>
      </c>
      <c r="CY44" s="1">
        <v>1137</v>
      </c>
      <c r="CZ44" s="1">
        <v>1500</v>
      </c>
      <c r="DA44" s="1">
        <v>540</v>
      </c>
      <c r="DB44" s="1">
        <v>968</v>
      </c>
      <c r="DC44" s="1">
        <v>1630</v>
      </c>
      <c r="DD44" s="1">
        <v>1134</v>
      </c>
      <c r="DE44" s="1">
        <v>1094</v>
      </c>
      <c r="DF44" s="1">
        <v>255</v>
      </c>
      <c r="DG44" s="1">
        <v>329</v>
      </c>
      <c r="DH44" s="1">
        <v>2806</v>
      </c>
      <c r="DI44" s="4" t="s">
        <v>193</v>
      </c>
      <c r="DJ44" s="1">
        <v>8585</v>
      </c>
      <c r="DK44" s="1">
        <v>369</v>
      </c>
      <c r="DL44" s="1">
        <v>4757</v>
      </c>
      <c r="DM44" s="1">
        <v>2751</v>
      </c>
      <c r="DN44" s="1">
        <v>568</v>
      </c>
      <c r="DO44" s="1">
        <v>140</v>
      </c>
      <c r="DP44" s="6" t="s">
        <v>193</v>
      </c>
    </row>
    <row r="45" spans="2:120">
      <c r="B45" s="5" t="s">
        <v>167</v>
      </c>
      <c r="C45" s="8">
        <f t="shared" si="0"/>
        <v>6.7698</v>
      </c>
      <c r="D45" s="1">
        <v>676.98</v>
      </c>
      <c r="E45" s="2">
        <f t="shared" si="1"/>
        <v>2.6335603237826031</v>
      </c>
      <c r="F45" s="3">
        <v>20609</v>
      </c>
      <c r="G45" s="1">
        <v>20609</v>
      </c>
      <c r="H45" s="1">
        <v>10139</v>
      </c>
      <c r="I45" s="1">
        <v>10470</v>
      </c>
      <c r="J45" s="1">
        <v>20615</v>
      </c>
      <c r="K45" s="1">
        <v>1358</v>
      </c>
      <c r="L45" s="1">
        <v>3042</v>
      </c>
      <c r="M45" s="1">
        <v>2365</v>
      </c>
      <c r="N45" s="1">
        <v>2795</v>
      </c>
      <c r="O45" s="1">
        <v>2783</v>
      </c>
      <c r="P45" s="1">
        <v>2673</v>
      </c>
      <c r="Q45" s="1">
        <v>2485</v>
      </c>
      <c r="R45" s="1">
        <v>1554</v>
      </c>
      <c r="S45" s="1">
        <v>1152</v>
      </c>
      <c r="T45" s="1">
        <v>408</v>
      </c>
      <c r="U45" s="1">
        <v>20497</v>
      </c>
      <c r="V45" s="1">
        <v>112</v>
      </c>
      <c r="W45" s="1">
        <v>4148</v>
      </c>
      <c r="X45" s="1">
        <v>5177</v>
      </c>
      <c r="Y45" s="1">
        <v>269</v>
      </c>
      <c r="Z45" s="1">
        <v>1032</v>
      </c>
      <c r="AA45" s="1">
        <v>862</v>
      </c>
      <c r="AB45" s="1">
        <v>1158</v>
      </c>
      <c r="AC45" s="1">
        <v>1856</v>
      </c>
      <c r="AD45" s="1">
        <f t="shared" si="2"/>
        <v>5177</v>
      </c>
      <c r="AE45" s="1">
        <v>20605</v>
      </c>
      <c r="AF45" s="1">
        <v>8862</v>
      </c>
      <c r="AG45" s="1">
        <v>7674</v>
      </c>
      <c r="AH45" s="1">
        <v>1</v>
      </c>
      <c r="AI45" s="1">
        <v>337</v>
      </c>
      <c r="AJ45" s="8">
        <f t="shared" si="3"/>
        <v>850</v>
      </c>
      <c r="AK45" s="1">
        <v>828</v>
      </c>
      <c r="AL45" s="1">
        <v>22</v>
      </c>
      <c r="AM45" s="1">
        <v>1017</v>
      </c>
      <c r="AN45" s="1">
        <v>460</v>
      </c>
      <c r="AO45" s="1">
        <v>67</v>
      </c>
      <c r="AP45" s="1">
        <v>228</v>
      </c>
      <c r="AQ45" s="1">
        <v>262</v>
      </c>
      <c r="AR45" s="1">
        <v>6883</v>
      </c>
      <c r="AS45" s="1">
        <v>2621</v>
      </c>
      <c r="AT45" s="1">
        <v>2394</v>
      </c>
      <c r="AU45" s="1">
        <v>1213</v>
      </c>
      <c r="AV45" s="1">
        <v>126</v>
      </c>
      <c r="AW45" s="1">
        <v>529</v>
      </c>
      <c r="AX45" s="1">
        <v>3047</v>
      </c>
      <c r="AY45" s="1">
        <v>883</v>
      </c>
      <c r="AZ45" s="1">
        <v>1741</v>
      </c>
      <c r="BA45" s="1">
        <v>423</v>
      </c>
      <c r="BB45" s="1">
        <v>796</v>
      </c>
      <c r="BC45" s="1">
        <v>142</v>
      </c>
      <c r="BD45" s="1">
        <v>654</v>
      </c>
      <c r="BE45" s="1">
        <v>20609</v>
      </c>
      <c r="BF45" s="1">
        <v>3801</v>
      </c>
      <c r="BG45" s="1">
        <v>8233</v>
      </c>
      <c r="BH45" s="1">
        <v>91</v>
      </c>
      <c r="BI45" s="1">
        <v>706</v>
      </c>
      <c r="BJ45" s="1">
        <v>11</v>
      </c>
      <c r="BK45" s="1">
        <v>4853</v>
      </c>
      <c r="BL45" s="1">
        <v>1480</v>
      </c>
      <c r="BM45" s="1">
        <v>225</v>
      </c>
      <c r="BN45" s="1">
        <v>1209</v>
      </c>
      <c r="BO45" s="1">
        <v>16210</v>
      </c>
      <c r="BP45" s="1">
        <v>9796</v>
      </c>
      <c r="BQ45" s="1">
        <v>5526</v>
      </c>
      <c r="BR45" s="1">
        <v>1967</v>
      </c>
      <c r="BS45" s="1">
        <v>1190</v>
      </c>
      <c r="BT45" s="1">
        <v>682</v>
      </c>
      <c r="BU45" s="1">
        <v>431</v>
      </c>
      <c r="BV45" s="1">
        <v>9005</v>
      </c>
      <c r="BW45" s="1">
        <v>736</v>
      </c>
      <c r="BX45" s="1">
        <v>1639</v>
      </c>
      <c r="BY45" s="1">
        <v>1107</v>
      </c>
      <c r="BZ45" s="1">
        <v>1063</v>
      </c>
      <c r="CA45" s="1">
        <v>809</v>
      </c>
      <c r="CB45" s="1">
        <v>875</v>
      </c>
      <c r="CC45" s="1">
        <v>740</v>
      </c>
      <c r="CD45" s="1">
        <v>885</v>
      </c>
      <c r="CE45" s="1">
        <v>1151</v>
      </c>
      <c r="CF45" s="1">
        <v>1566</v>
      </c>
      <c r="CG45" s="1">
        <v>3509</v>
      </c>
      <c r="CH45" s="1">
        <v>7783</v>
      </c>
      <c r="CI45" s="242">
        <v>511</v>
      </c>
      <c r="CJ45" s="22">
        <v>7783</v>
      </c>
      <c r="CK45" s="1">
        <v>2358</v>
      </c>
      <c r="CL45" s="1">
        <v>7784</v>
      </c>
      <c r="CM45" s="1">
        <v>5467</v>
      </c>
      <c r="CN45" s="1">
        <v>234</v>
      </c>
      <c r="CO45" s="1">
        <v>304</v>
      </c>
      <c r="CP45" s="1">
        <v>1765</v>
      </c>
      <c r="CQ45" s="1">
        <v>14</v>
      </c>
      <c r="CR45" s="1">
        <v>4138</v>
      </c>
      <c r="CS45" s="1">
        <v>396</v>
      </c>
      <c r="CT45" s="1">
        <v>179</v>
      </c>
      <c r="CU45" s="1">
        <v>7783</v>
      </c>
      <c r="CV45" s="1">
        <v>1685</v>
      </c>
      <c r="CW45" s="4" t="s">
        <v>193</v>
      </c>
      <c r="CX45" s="1">
        <v>7784</v>
      </c>
      <c r="CY45" s="1">
        <v>935</v>
      </c>
      <c r="CZ45" s="1">
        <v>1204</v>
      </c>
      <c r="DA45" s="1">
        <v>542</v>
      </c>
      <c r="DB45" s="1">
        <v>671</v>
      </c>
      <c r="DC45" s="1">
        <v>1600</v>
      </c>
      <c r="DD45" s="1">
        <v>1108</v>
      </c>
      <c r="DE45" s="1">
        <v>891</v>
      </c>
      <c r="DF45" s="1">
        <v>404</v>
      </c>
      <c r="DG45" s="1">
        <v>429</v>
      </c>
      <c r="DH45" s="1">
        <v>2358</v>
      </c>
      <c r="DI45" s="4" t="s">
        <v>193</v>
      </c>
      <c r="DJ45" s="1">
        <v>7781</v>
      </c>
      <c r="DK45" s="1">
        <v>461</v>
      </c>
      <c r="DL45" s="1">
        <v>5417</v>
      </c>
      <c r="DM45" s="1">
        <v>1196</v>
      </c>
      <c r="DN45" s="1">
        <v>570</v>
      </c>
      <c r="DO45" s="1">
        <v>137</v>
      </c>
      <c r="DP45" s="6" t="s">
        <v>193</v>
      </c>
    </row>
    <row r="46" spans="2:120">
      <c r="B46" s="5" t="s">
        <v>168</v>
      </c>
      <c r="C46" s="8">
        <f t="shared" si="0"/>
        <v>2.2124999999999999</v>
      </c>
      <c r="D46" s="1">
        <v>221.25</v>
      </c>
      <c r="E46" s="2">
        <f t="shared" si="1"/>
        <v>2.4199432509120391</v>
      </c>
      <c r="F46" s="3">
        <v>12042</v>
      </c>
      <c r="G46" s="1">
        <v>12045</v>
      </c>
      <c r="H46" s="1">
        <v>5724</v>
      </c>
      <c r="I46" s="1">
        <v>6321</v>
      </c>
      <c r="J46" s="1">
        <v>12048</v>
      </c>
      <c r="K46" s="1">
        <v>801</v>
      </c>
      <c r="L46" s="1">
        <v>1920</v>
      </c>
      <c r="M46" s="1">
        <v>1268</v>
      </c>
      <c r="N46" s="1">
        <v>1670</v>
      </c>
      <c r="O46" s="1">
        <v>1662</v>
      </c>
      <c r="P46" s="1">
        <v>1425</v>
      </c>
      <c r="Q46" s="1">
        <v>1510</v>
      </c>
      <c r="R46" s="1">
        <v>961</v>
      </c>
      <c r="S46" s="1">
        <v>621</v>
      </c>
      <c r="T46" s="1">
        <v>210</v>
      </c>
      <c r="U46" s="1">
        <v>11940</v>
      </c>
      <c r="V46" s="1">
        <v>102</v>
      </c>
      <c r="W46" s="1">
        <v>3078</v>
      </c>
      <c r="X46" s="1">
        <v>2631</v>
      </c>
      <c r="Y46" s="1">
        <v>114</v>
      </c>
      <c r="Z46" s="1">
        <v>293</v>
      </c>
      <c r="AA46" s="1">
        <v>315</v>
      </c>
      <c r="AB46" s="1">
        <v>916</v>
      </c>
      <c r="AC46" s="1">
        <v>988</v>
      </c>
      <c r="AD46" s="1">
        <f t="shared" si="2"/>
        <v>2626</v>
      </c>
      <c r="AE46" s="1">
        <v>12045</v>
      </c>
      <c r="AF46" s="1">
        <v>7447</v>
      </c>
      <c r="AG46" s="1">
        <v>6557</v>
      </c>
      <c r="AH46" s="1">
        <v>6</v>
      </c>
      <c r="AI46" s="1">
        <v>193</v>
      </c>
      <c r="AJ46" s="8">
        <f t="shared" si="3"/>
        <v>691</v>
      </c>
      <c r="AK46" s="1">
        <v>673</v>
      </c>
      <c r="AL46" s="1">
        <v>18</v>
      </c>
      <c r="AM46" s="1">
        <v>793</v>
      </c>
      <c r="AN46" s="1">
        <v>466</v>
      </c>
      <c r="AO46" s="1">
        <v>59</v>
      </c>
      <c r="AP46" s="1">
        <v>101</v>
      </c>
      <c r="AQ46" s="1">
        <v>167</v>
      </c>
      <c r="AR46" s="1">
        <v>1788</v>
      </c>
      <c r="AS46" s="1">
        <v>444</v>
      </c>
      <c r="AT46" s="1">
        <v>725</v>
      </c>
      <c r="AU46" s="1">
        <v>299</v>
      </c>
      <c r="AV46" s="1">
        <v>116</v>
      </c>
      <c r="AW46" s="1">
        <v>204</v>
      </c>
      <c r="AX46" s="1">
        <v>1728</v>
      </c>
      <c r="AY46" s="1">
        <v>689</v>
      </c>
      <c r="AZ46" s="1">
        <v>788</v>
      </c>
      <c r="BA46" s="1">
        <v>251</v>
      </c>
      <c r="BB46" s="1">
        <v>289</v>
      </c>
      <c r="BC46" s="1">
        <v>117</v>
      </c>
      <c r="BD46" s="1">
        <v>172</v>
      </c>
      <c r="BE46" s="1">
        <v>12045</v>
      </c>
      <c r="BF46" s="1">
        <v>3570</v>
      </c>
      <c r="BG46" s="1">
        <v>5676</v>
      </c>
      <c r="BH46" s="1">
        <v>46</v>
      </c>
      <c r="BI46" s="1">
        <v>204</v>
      </c>
      <c r="BJ46" s="1">
        <v>7</v>
      </c>
      <c r="BK46" s="1">
        <v>1624</v>
      </c>
      <c r="BL46" s="1">
        <v>108</v>
      </c>
      <c r="BM46" s="1">
        <v>48</v>
      </c>
      <c r="BN46" s="1">
        <v>762</v>
      </c>
      <c r="BO46" s="1">
        <v>9326</v>
      </c>
      <c r="BP46" s="1">
        <v>5224</v>
      </c>
      <c r="BQ46" s="1">
        <v>2851</v>
      </c>
      <c r="BR46" s="1">
        <v>1127</v>
      </c>
      <c r="BS46" s="1">
        <v>580</v>
      </c>
      <c r="BT46" s="1">
        <v>432</v>
      </c>
      <c r="BU46" s="1">
        <v>234</v>
      </c>
      <c r="BV46" s="1">
        <v>4719</v>
      </c>
      <c r="BW46" s="1">
        <v>390</v>
      </c>
      <c r="BX46" s="1">
        <v>753</v>
      </c>
      <c r="BY46" s="1">
        <v>509</v>
      </c>
      <c r="BZ46" s="1">
        <v>413</v>
      </c>
      <c r="CA46" s="1">
        <v>462</v>
      </c>
      <c r="CB46" s="1">
        <v>594</v>
      </c>
      <c r="CC46" s="1">
        <v>368</v>
      </c>
      <c r="CD46" s="1">
        <v>496</v>
      </c>
      <c r="CE46" s="1">
        <v>734</v>
      </c>
      <c r="CF46" s="1">
        <v>886</v>
      </c>
      <c r="CG46" s="1">
        <v>2566</v>
      </c>
      <c r="CH46" s="1">
        <v>4934</v>
      </c>
      <c r="CI46" s="242">
        <v>287</v>
      </c>
      <c r="CJ46" s="22">
        <v>4934</v>
      </c>
      <c r="CK46" s="1">
        <v>1910</v>
      </c>
      <c r="CL46" s="1">
        <v>4934</v>
      </c>
      <c r="CM46" s="1">
        <v>2616</v>
      </c>
      <c r="CN46" s="1">
        <v>1054</v>
      </c>
      <c r="CO46" s="1">
        <v>507</v>
      </c>
      <c r="CP46" s="1">
        <v>734</v>
      </c>
      <c r="CQ46" s="1">
        <v>23</v>
      </c>
      <c r="CR46" s="1">
        <v>3136</v>
      </c>
      <c r="CS46" s="1">
        <v>365</v>
      </c>
      <c r="CT46" s="1">
        <v>94</v>
      </c>
      <c r="CU46" s="1">
        <v>4934</v>
      </c>
      <c r="CV46" s="1">
        <v>1518</v>
      </c>
      <c r="CW46" s="4" t="s">
        <v>193</v>
      </c>
      <c r="CX46" s="1">
        <v>4934</v>
      </c>
      <c r="CY46" s="1">
        <v>697</v>
      </c>
      <c r="CZ46" s="1">
        <v>1022</v>
      </c>
      <c r="DA46" s="1">
        <v>262</v>
      </c>
      <c r="DB46" s="1">
        <v>605</v>
      </c>
      <c r="DC46" s="1">
        <v>832</v>
      </c>
      <c r="DD46" s="1">
        <v>603</v>
      </c>
      <c r="DE46" s="1">
        <v>501</v>
      </c>
      <c r="DF46" s="1">
        <v>205</v>
      </c>
      <c r="DG46" s="1">
        <v>207</v>
      </c>
      <c r="DH46" s="1">
        <v>1910</v>
      </c>
      <c r="DI46" s="4" t="s">
        <v>193</v>
      </c>
      <c r="DJ46" s="1">
        <v>4934</v>
      </c>
      <c r="DK46" s="1">
        <v>640</v>
      </c>
      <c r="DL46" s="1">
        <v>2138</v>
      </c>
      <c r="DM46" s="1">
        <v>1317</v>
      </c>
      <c r="DN46" s="1">
        <v>661</v>
      </c>
      <c r="DO46" s="1">
        <v>178</v>
      </c>
      <c r="DP46" s="6" t="s">
        <v>193</v>
      </c>
    </row>
    <row r="47" spans="2:120">
      <c r="B47" s="5" t="s">
        <v>169</v>
      </c>
      <c r="C47" s="8">
        <f t="shared" si="0"/>
        <v>4.3073000000000006</v>
      </c>
      <c r="D47" s="1">
        <v>430.73</v>
      </c>
      <c r="E47" s="2">
        <f t="shared" si="1"/>
        <v>2.394375408763898</v>
      </c>
      <c r="F47" s="3">
        <v>11060</v>
      </c>
      <c r="G47" s="1">
        <v>11060</v>
      </c>
      <c r="H47" s="1">
        <v>5318</v>
      </c>
      <c r="I47" s="1">
        <v>5742</v>
      </c>
      <c r="J47" s="1">
        <v>11063</v>
      </c>
      <c r="K47" s="1">
        <v>741</v>
      </c>
      <c r="L47" s="1">
        <v>1699</v>
      </c>
      <c r="M47" s="1">
        <v>1054</v>
      </c>
      <c r="N47" s="1">
        <v>1574</v>
      </c>
      <c r="O47" s="1">
        <v>1517</v>
      </c>
      <c r="P47" s="1">
        <v>1475</v>
      </c>
      <c r="Q47" s="1">
        <v>1383</v>
      </c>
      <c r="R47" s="1">
        <v>871</v>
      </c>
      <c r="S47" s="1">
        <v>524</v>
      </c>
      <c r="T47" s="1">
        <v>225</v>
      </c>
      <c r="U47" s="1">
        <v>10983</v>
      </c>
      <c r="V47" s="1">
        <v>77</v>
      </c>
      <c r="W47" s="1">
        <v>2874</v>
      </c>
      <c r="X47" s="1">
        <v>1985</v>
      </c>
      <c r="Y47" s="1">
        <v>109</v>
      </c>
      <c r="Z47" s="1">
        <v>228</v>
      </c>
      <c r="AA47" s="1">
        <v>270</v>
      </c>
      <c r="AB47" s="1">
        <v>612</v>
      </c>
      <c r="AC47" s="1">
        <v>769</v>
      </c>
      <c r="AD47" s="1">
        <f t="shared" si="2"/>
        <v>1988</v>
      </c>
      <c r="AE47" s="1">
        <v>11062</v>
      </c>
      <c r="AF47" s="1">
        <v>7380</v>
      </c>
      <c r="AG47" s="1">
        <v>6612</v>
      </c>
      <c r="AH47" s="1">
        <v>0</v>
      </c>
      <c r="AI47" s="1">
        <v>223</v>
      </c>
      <c r="AJ47" s="8">
        <f t="shared" si="3"/>
        <v>545</v>
      </c>
      <c r="AK47" s="1">
        <v>528</v>
      </c>
      <c r="AL47" s="1">
        <v>17</v>
      </c>
      <c r="AM47" s="1">
        <v>653</v>
      </c>
      <c r="AN47" s="1">
        <v>374</v>
      </c>
      <c r="AO47" s="1">
        <v>40</v>
      </c>
      <c r="AP47" s="1">
        <v>120</v>
      </c>
      <c r="AQ47" s="1">
        <v>119</v>
      </c>
      <c r="AR47" s="1">
        <v>1540</v>
      </c>
      <c r="AS47" s="1">
        <v>294</v>
      </c>
      <c r="AT47" s="1">
        <v>720</v>
      </c>
      <c r="AU47" s="1">
        <v>102</v>
      </c>
      <c r="AV47" s="1">
        <v>215</v>
      </c>
      <c r="AW47" s="1">
        <v>209</v>
      </c>
      <c r="AX47" s="1">
        <v>1199</v>
      </c>
      <c r="AY47" s="1">
        <v>396</v>
      </c>
      <c r="AZ47" s="1">
        <v>612</v>
      </c>
      <c r="BA47" s="1">
        <v>191</v>
      </c>
      <c r="BB47" s="1">
        <v>290</v>
      </c>
      <c r="BC47" s="1">
        <v>71</v>
      </c>
      <c r="BD47" s="1">
        <v>219</v>
      </c>
      <c r="BE47" s="1">
        <v>11060</v>
      </c>
      <c r="BF47" s="1">
        <v>3639</v>
      </c>
      <c r="BG47" s="1">
        <v>5145</v>
      </c>
      <c r="BH47" s="1">
        <v>56</v>
      </c>
      <c r="BI47" s="1">
        <v>150</v>
      </c>
      <c r="BJ47" s="1">
        <v>13</v>
      </c>
      <c r="BK47" s="1">
        <v>1232</v>
      </c>
      <c r="BL47" s="1">
        <v>146</v>
      </c>
      <c r="BM47" s="1">
        <v>47</v>
      </c>
      <c r="BN47" s="1">
        <v>632</v>
      </c>
      <c r="BO47" s="1">
        <v>8619</v>
      </c>
      <c r="BP47" s="1">
        <v>5084</v>
      </c>
      <c r="BQ47" s="1">
        <v>2941</v>
      </c>
      <c r="BR47" s="1">
        <v>1003</v>
      </c>
      <c r="BS47" s="1">
        <v>624</v>
      </c>
      <c r="BT47" s="1">
        <v>365</v>
      </c>
      <c r="BU47" s="1">
        <v>151</v>
      </c>
      <c r="BV47" s="1">
        <v>4678</v>
      </c>
      <c r="BW47" s="1">
        <v>383</v>
      </c>
      <c r="BX47" s="1">
        <v>682</v>
      </c>
      <c r="BY47" s="1">
        <v>545</v>
      </c>
      <c r="BZ47" s="1">
        <v>486</v>
      </c>
      <c r="CA47" s="1">
        <v>565</v>
      </c>
      <c r="CB47" s="1">
        <v>510</v>
      </c>
      <c r="CC47" s="1">
        <v>441</v>
      </c>
      <c r="CD47" s="1">
        <v>454</v>
      </c>
      <c r="CE47" s="1">
        <v>612</v>
      </c>
      <c r="CF47" s="1">
        <v>602</v>
      </c>
      <c r="CG47" s="1">
        <v>2351</v>
      </c>
      <c r="CH47" s="1">
        <v>4587</v>
      </c>
      <c r="CI47" s="242">
        <v>223</v>
      </c>
      <c r="CJ47" s="22">
        <v>4587</v>
      </c>
      <c r="CK47" s="1">
        <v>1693</v>
      </c>
      <c r="CL47" s="1">
        <v>4585</v>
      </c>
      <c r="CM47" s="1">
        <v>2454</v>
      </c>
      <c r="CN47" s="1">
        <v>823</v>
      </c>
      <c r="CO47" s="1">
        <v>536</v>
      </c>
      <c r="CP47" s="1">
        <v>748</v>
      </c>
      <c r="CQ47" s="1">
        <v>24</v>
      </c>
      <c r="CR47" s="1">
        <v>2769</v>
      </c>
      <c r="CS47" s="1">
        <v>273</v>
      </c>
      <c r="CT47" s="1">
        <v>75</v>
      </c>
      <c r="CU47" s="1">
        <v>4587</v>
      </c>
      <c r="CV47" s="1">
        <v>1326</v>
      </c>
      <c r="CW47" s="4" t="s">
        <v>193</v>
      </c>
      <c r="CX47" s="1">
        <v>4586</v>
      </c>
      <c r="CY47" s="1">
        <v>581</v>
      </c>
      <c r="CZ47" s="1">
        <v>924</v>
      </c>
      <c r="DA47" s="1">
        <v>220</v>
      </c>
      <c r="DB47" s="1">
        <v>537</v>
      </c>
      <c r="DC47" s="1">
        <v>808</v>
      </c>
      <c r="DD47" s="1">
        <v>580</v>
      </c>
      <c r="DE47" s="1">
        <v>590</v>
      </c>
      <c r="DF47" s="1">
        <v>158</v>
      </c>
      <c r="DG47" s="1">
        <v>188</v>
      </c>
      <c r="DH47" s="1">
        <v>1693</v>
      </c>
      <c r="DI47" s="4" t="s">
        <v>193</v>
      </c>
      <c r="DJ47" s="1">
        <v>4585</v>
      </c>
      <c r="DK47" s="1">
        <v>589</v>
      </c>
      <c r="DL47" s="1">
        <v>2457</v>
      </c>
      <c r="DM47" s="1">
        <v>924</v>
      </c>
      <c r="DN47" s="1">
        <v>443</v>
      </c>
      <c r="DO47" s="1">
        <v>172</v>
      </c>
      <c r="DP47" s="6" t="s">
        <v>193</v>
      </c>
    </row>
    <row r="48" spans="2:120">
      <c r="B48" s="5" t="s">
        <v>348</v>
      </c>
      <c r="C48" s="8">
        <f t="shared" si="0"/>
        <v>4.7806999999999995</v>
      </c>
      <c r="D48" s="1">
        <v>478.07</v>
      </c>
      <c r="E48" s="2">
        <f t="shared" si="1"/>
        <v>2.4351693465617514</v>
      </c>
      <c r="F48" s="3">
        <v>21377</v>
      </c>
      <c r="G48" s="1">
        <v>21377</v>
      </c>
      <c r="H48" s="1">
        <v>10346</v>
      </c>
      <c r="I48" s="1">
        <v>11031</v>
      </c>
      <c r="J48" s="1">
        <v>21381</v>
      </c>
      <c r="K48" s="1">
        <v>1299</v>
      </c>
      <c r="L48" s="1">
        <v>3109</v>
      </c>
      <c r="M48" s="1">
        <v>2101</v>
      </c>
      <c r="N48" s="1">
        <v>2883</v>
      </c>
      <c r="O48" s="1">
        <v>3026</v>
      </c>
      <c r="P48" s="1">
        <v>2894</v>
      </c>
      <c r="Q48" s="1">
        <v>2435</v>
      </c>
      <c r="R48" s="1">
        <v>1892</v>
      </c>
      <c r="S48" s="1">
        <v>1243</v>
      </c>
      <c r="T48" s="1">
        <v>499</v>
      </c>
      <c r="U48" s="1">
        <v>21354</v>
      </c>
      <c r="V48" s="1">
        <v>23</v>
      </c>
      <c r="W48" s="1">
        <v>5029</v>
      </c>
      <c r="X48" s="1">
        <v>4838</v>
      </c>
      <c r="Y48" s="1">
        <v>215</v>
      </c>
      <c r="Z48" s="1">
        <v>819</v>
      </c>
      <c r="AA48" s="1">
        <v>729</v>
      </c>
      <c r="AB48" s="1">
        <v>1288</v>
      </c>
      <c r="AC48" s="1">
        <v>1790</v>
      </c>
      <c r="AD48" s="1">
        <f t="shared" si="2"/>
        <v>4841</v>
      </c>
      <c r="AE48" s="1">
        <v>21377</v>
      </c>
      <c r="AF48" s="1">
        <v>12829</v>
      </c>
      <c r="AG48" s="1">
        <v>11430</v>
      </c>
      <c r="AH48" s="1">
        <v>3</v>
      </c>
      <c r="AI48" s="1">
        <v>384</v>
      </c>
      <c r="AJ48" s="8">
        <f t="shared" si="3"/>
        <v>1012</v>
      </c>
      <c r="AK48" s="1">
        <v>976</v>
      </c>
      <c r="AL48" s="1">
        <v>36</v>
      </c>
      <c r="AM48" s="1">
        <v>1242</v>
      </c>
      <c r="AN48" s="1">
        <v>626</v>
      </c>
      <c r="AO48" s="1">
        <v>125</v>
      </c>
      <c r="AP48" s="1">
        <v>265</v>
      </c>
      <c r="AQ48" s="1">
        <v>226</v>
      </c>
      <c r="AR48" s="1">
        <v>4152</v>
      </c>
      <c r="AS48" s="1">
        <v>2251</v>
      </c>
      <c r="AT48" s="1">
        <v>825</v>
      </c>
      <c r="AU48" s="1">
        <v>217</v>
      </c>
      <c r="AV48" s="1">
        <v>245</v>
      </c>
      <c r="AW48" s="1">
        <v>614</v>
      </c>
      <c r="AX48" s="1">
        <v>2078</v>
      </c>
      <c r="AY48" s="1">
        <v>943</v>
      </c>
      <c r="AZ48" s="1">
        <v>863</v>
      </c>
      <c r="BA48" s="1">
        <v>272</v>
      </c>
      <c r="BB48" s="1">
        <v>1076</v>
      </c>
      <c r="BC48" s="1">
        <v>258</v>
      </c>
      <c r="BD48" s="1">
        <v>818</v>
      </c>
      <c r="BE48" s="1">
        <v>21377</v>
      </c>
      <c r="BF48" s="1">
        <v>6009</v>
      </c>
      <c r="BG48" s="1">
        <v>9412</v>
      </c>
      <c r="BH48" s="1">
        <v>85</v>
      </c>
      <c r="BI48" s="1">
        <v>703</v>
      </c>
      <c r="BJ48" s="1">
        <v>19</v>
      </c>
      <c r="BK48" s="1">
        <v>2149</v>
      </c>
      <c r="BL48" s="1">
        <v>1626</v>
      </c>
      <c r="BM48" s="1">
        <v>119</v>
      </c>
      <c r="BN48" s="1">
        <v>1255</v>
      </c>
      <c r="BO48" s="1">
        <v>16975</v>
      </c>
      <c r="BP48" s="1">
        <v>10092</v>
      </c>
      <c r="BQ48" s="1">
        <v>5658</v>
      </c>
      <c r="BR48" s="1">
        <v>1915</v>
      </c>
      <c r="BS48" s="1">
        <v>1409</v>
      </c>
      <c r="BT48" s="1">
        <v>712</v>
      </c>
      <c r="BU48" s="1">
        <v>398</v>
      </c>
      <c r="BV48" s="1">
        <v>9238</v>
      </c>
      <c r="BW48" s="1">
        <v>988</v>
      </c>
      <c r="BX48" s="1">
        <v>2522</v>
      </c>
      <c r="BY48" s="1">
        <v>1172</v>
      </c>
      <c r="BZ48" s="1">
        <v>865</v>
      </c>
      <c r="CA48" s="1">
        <v>771</v>
      </c>
      <c r="CB48" s="1">
        <v>913</v>
      </c>
      <c r="CC48" s="1">
        <v>579</v>
      </c>
      <c r="CD48" s="1">
        <v>570</v>
      </c>
      <c r="CE48" s="1">
        <v>858</v>
      </c>
      <c r="CF48" s="1">
        <v>1421</v>
      </c>
      <c r="CG48" s="1">
        <v>3394</v>
      </c>
      <c r="CH48" s="1">
        <v>8769</v>
      </c>
      <c r="CI48" s="242">
        <v>484</v>
      </c>
      <c r="CJ48" s="22">
        <v>8769</v>
      </c>
      <c r="CK48" s="1">
        <v>2902</v>
      </c>
      <c r="CL48" s="1">
        <v>8768</v>
      </c>
      <c r="CM48" s="1">
        <v>5610</v>
      </c>
      <c r="CN48" s="1">
        <v>1328</v>
      </c>
      <c r="CO48" s="1">
        <v>328</v>
      </c>
      <c r="CP48" s="1">
        <v>1470</v>
      </c>
      <c r="CQ48" s="1">
        <v>32</v>
      </c>
      <c r="CR48" s="1">
        <v>4690</v>
      </c>
      <c r="CS48" s="1">
        <v>497</v>
      </c>
      <c r="CT48" s="1">
        <v>151</v>
      </c>
      <c r="CU48" s="1">
        <v>8770</v>
      </c>
      <c r="CV48" s="1">
        <v>2186</v>
      </c>
      <c r="CW48" s="4" t="s">
        <v>193</v>
      </c>
      <c r="CX48" s="1">
        <v>8768</v>
      </c>
      <c r="CY48" s="1">
        <v>1159</v>
      </c>
      <c r="CZ48" s="1">
        <v>1570</v>
      </c>
      <c r="DA48" s="1">
        <v>682</v>
      </c>
      <c r="DB48" s="1">
        <v>817</v>
      </c>
      <c r="DC48" s="1">
        <v>1662</v>
      </c>
      <c r="DD48" s="1">
        <v>1038</v>
      </c>
      <c r="DE48" s="1">
        <v>1150</v>
      </c>
      <c r="DF48" s="1">
        <v>310</v>
      </c>
      <c r="DG48" s="1">
        <v>380</v>
      </c>
      <c r="DH48" s="1">
        <v>2902</v>
      </c>
      <c r="DI48" s="4" t="s">
        <v>193</v>
      </c>
      <c r="DJ48" s="1">
        <v>8769</v>
      </c>
      <c r="DK48" s="1">
        <v>1061</v>
      </c>
      <c r="DL48" s="1">
        <v>4358</v>
      </c>
      <c r="DM48" s="1">
        <v>2156</v>
      </c>
      <c r="DN48" s="1">
        <v>1028</v>
      </c>
      <c r="DO48" s="1">
        <v>166</v>
      </c>
      <c r="DP48" s="6" t="s">
        <v>193</v>
      </c>
    </row>
    <row r="49" spans="2:120">
      <c r="B49" s="5" t="s">
        <v>170</v>
      </c>
      <c r="C49" s="8">
        <f t="shared" si="0"/>
        <v>2.2446999999999999</v>
      </c>
      <c r="D49" s="1">
        <v>224.47</v>
      </c>
      <c r="E49" s="2">
        <f t="shared" si="1"/>
        <v>2.3186219319972978</v>
      </c>
      <c r="F49" s="3">
        <v>10319</v>
      </c>
      <c r="G49" s="1">
        <v>10319</v>
      </c>
      <c r="H49" s="1">
        <v>5046</v>
      </c>
      <c r="I49" s="1">
        <v>5273</v>
      </c>
      <c r="J49" s="1">
        <v>10322</v>
      </c>
      <c r="K49" s="1">
        <v>713</v>
      </c>
      <c r="L49" s="1">
        <v>1569</v>
      </c>
      <c r="M49" s="1">
        <v>1034</v>
      </c>
      <c r="N49" s="1">
        <v>1484</v>
      </c>
      <c r="O49" s="1">
        <v>1374</v>
      </c>
      <c r="P49" s="1">
        <v>1373</v>
      </c>
      <c r="Q49" s="1">
        <v>1220</v>
      </c>
      <c r="R49" s="1">
        <v>879</v>
      </c>
      <c r="S49" s="1">
        <v>496</v>
      </c>
      <c r="T49" s="1">
        <v>180</v>
      </c>
      <c r="U49" s="1">
        <v>10297</v>
      </c>
      <c r="V49" s="1">
        <v>22</v>
      </c>
      <c r="W49" s="1">
        <v>2913</v>
      </c>
      <c r="X49" s="1">
        <v>892</v>
      </c>
      <c r="Y49" s="1">
        <v>59</v>
      </c>
      <c r="Z49" s="1">
        <v>121</v>
      </c>
      <c r="AA49" s="1">
        <v>103</v>
      </c>
      <c r="AB49" s="1">
        <v>271</v>
      </c>
      <c r="AC49" s="1">
        <v>334</v>
      </c>
      <c r="AD49" s="1">
        <f t="shared" si="2"/>
        <v>888</v>
      </c>
      <c r="AE49" s="1">
        <v>10320</v>
      </c>
      <c r="AF49" s="1">
        <v>8708</v>
      </c>
      <c r="AG49" s="1">
        <v>8414</v>
      </c>
      <c r="AH49" s="1">
        <v>0</v>
      </c>
      <c r="AI49" s="1">
        <v>114</v>
      </c>
      <c r="AJ49" s="8">
        <f t="shared" si="3"/>
        <v>180</v>
      </c>
      <c r="AK49" s="1">
        <v>180</v>
      </c>
      <c r="AL49" s="1">
        <v>0</v>
      </c>
      <c r="AM49" s="1">
        <v>597</v>
      </c>
      <c r="AN49" s="1">
        <v>372</v>
      </c>
      <c r="AO49" s="1">
        <v>37</v>
      </c>
      <c r="AP49" s="1">
        <v>117</v>
      </c>
      <c r="AQ49" s="1">
        <v>71</v>
      </c>
      <c r="AR49" s="1">
        <v>297</v>
      </c>
      <c r="AS49" s="1">
        <v>96</v>
      </c>
      <c r="AT49" s="1">
        <v>65</v>
      </c>
      <c r="AU49" s="1">
        <v>26</v>
      </c>
      <c r="AV49" s="1">
        <v>48</v>
      </c>
      <c r="AW49" s="1">
        <v>62</v>
      </c>
      <c r="AX49" s="1">
        <v>616</v>
      </c>
      <c r="AY49" s="1">
        <v>285</v>
      </c>
      <c r="AZ49" s="1">
        <v>261</v>
      </c>
      <c r="BA49" s="1">
        <v>70</v>
      </c>
      <c r="BB49" s="1">
        <v>102</v>
      </c>
      <c r="BC49" s="1">
        <v>37</v>
      </c>
      <c r="BD49" s="1">
        <v>65</v>
      </c>
      <c r="BE49" s="1">
        <v>10319</v>
      </c>
      <c r="BF49" s="1">
        <v>4646</v>
      </c>
      <c r="BG49" s="1">
        <v>4590</v>
      </c>
      <c r="BH49" s="1">
        <v>42</v>
      </c>
      <c r="BI49" s="1">
        <v>54</v>
      </c>
      <c r="BJ49" s="1">
        <v>7</v>
      </c>
      <c r="BK49" s="1">
        <v>234</v>
      </c>
      <c r="BL49" s="1">
        <v>33</v>
      </c>
      <c r="BM49" s="1">
        <v>63</v>
      </c>
      <c r="BN49" s="1">
        <v>650</v>
      </c>
      <c r="BO49" s="1">
        <v>8038</v>
      </c>
      <c r="BP49" s="1">
        <v>4973</v>
      </c>
      <c r="BQ49" s="1">
        <v>2892</v>
      </c>
      <c r="BR49" s="1">
        <v>976</v>
      </c>
      <c r="BS49" s="1">
        <v>554</v>
      </c>
      <c r="BT49" s="1">
        <v>406</v>
      </c>
      <c r="BU49" s="1">
        <v>145</v>
      </c>
      <c r="BV49" s="1">
        <v>4517</v>
      </c>
      <c r="BW49" s="1">
        <v>432</v>
      </c>
      <c r="BX49" s="1">
        <v>729</v>
      </c>
      <c r="BY49" s="1">
        <v>513</v>
      </c>
      <c r="BZ49" s="1">
        <v>466</v>
      </c>
      <c r="CA49" s="1">
        <v>569</v>
      </c>
      <c r="CB49" s="1">
        <v>571</v>
      </c>
      <c r="CC49" s="1">
        <v>346</v>
      </c>
      <c r="CD49" s="1">
        <v>367</v>
      </c>
      <c r="CE49" s="1">
        <v>524</v>
      </c>
      <c r="CF49" s="1">
        <v>510</v>
      </c>
      <c r="CG49" s="1">
        <v>1736</v>
      </c>
      <c r="CH49" s="1">
        <v>4441</v>
      </c>
      <c r="CI49" s="242">
        <v>67</v>
      </c>
      <c r="CJ49" s="22">
        <v>4441</v>
      </c>
      <c r="CK49" s="1">
        <v>1669</v>
      </c>
      <c r="CL49" s="1">
        <v>4441</v>
      </c>
      <c r="CM49" s="1">
        <v>2593</v>
      </c>
      <c r="CN49" s="1">
        <v>818</v>
      </c>
      <c r="CO49" s="1">
        <v>287</v>
      </c>
      <c r="CP49" s="1">
        <v>723</v>
      </c>
      <c r="CQ49" s="1">
        <v>20</v>
      </c>
      <c r="CR49" s="1">
        <v>2658</v>
      </c>
      <c r="CS49" s="1">
        <v>329</v>
      </c>
      <c r="CT49" s="1">
        <v>76</v>
      </c>
      <c r="CU49" s="1">
        <v>4441</v>
      </c>
      <c r="CV49" s="1">
        <v>1267</v>
      </c>
      <c r="CW49" s="4" t="s">
        <v>193</v>
      </c>
      <c r="CX49" s="1">
        <v>4441</v>
      </c>
      <c r="CY49" s="1">
        <v>556</v>
      </c>
      <c r="CZ49" s="1">
        <v>933</v>
      </c>
      <c r="DA49" s="1">
        <v>278</v>
      </c>
      <c r="DB49" s="1">
        <v>543</v>
      </c>
      <c r="DC49" s="1">
        <v>750</v>
      </c>
      <c r="DD49" s="1">
        <v>536</v>
      </c>
      <c r="DE49" s="1">
        <v>612</v>
      </c>
      <c r="DF49" s="1">
        <v>107</v>
      </c>
      <c r="DG49" s="1">
        <v>126</v>
      </c>
      <c r="DH49" s="1">
        <v>1669</v>
      </c>
      <c r="DI49" s="4" t="s">
        <v>193</v>
      </c>
      <c r="DJ49" s="1">
        <v>4440</v>
      </c>
      <c r="DK49" s="1">
        <v>325</v>
      </c>
      <c r="DL49" s="1">
        <v>2168</v>
      </c>
      <c r="DM49" s="1">
        <v>829</v>
      </c>
      <c r="DN49" s="1">
        <v>1030</v>
      </c>
      <c r="DO49" s="1">
        <v>88</v>
      </c>
      <c r="DP49" s="6" t="s">
        <v>193</v>
      </c>
    </row>
    <row r="50" spans="2:120">
      <c r="B50" s="5" t="s">
        <v>171</v>
      </c>
      <c r="C50" s="8">
        <f t="shared" si="0"/>
        <v>2.8449</v>
      </c>
      <c r="D50" s="1">
        <v>284.49</v>
      </c>
      <c r="E50" s="2">
        <f t="shared" si="1"/>
        <v>2.325484238511204</v>
      </c>
      <c r="F50" s="3">
        <v>12325</v>
      </c>
      <c r="G50" s="1">
        <v>12325</v>
      </c>
      <c r="H50" s="1">
        <v>5764</v>
      </c>
      <c r="I50" s="1">
        <v>6561</v>
      </c>
      <c r="J50" s="1">
        <v>12324</v>
      </c>
      <c r="K50" s="1">
        <v>927</v>
      </c>
      <c r="L50" s="1">
        <v>2019</v>
      </c>
      <c r="M50" s="1">
        <v>1232</v>
      </c>
      <c r="N50" s="1">
        <v>1947</v>
      </c>
      <c r="O50" s="1">
        <v>1534</v>
      </c>
      <c r="P50" s="1">
        <v>1510</v>
      </c>
      <c r="Q50" s="1">
        <v>1376</v>
      </c>
      <c r="R50" s="1">
        <v>973</v>
      </c>
      <c r="S50" s="1">
        <v>532</v>
      </c>
      <c r="T50" s="1">
        <v>274</v>
      </c>
      <c r="U50" s="1">
        <v>12246</v>
      </c>
      <c r="V50" s="1">
        <v>79</v>
      </c>
      <c r="W50" s="1">
        <v>3444</v>
      </c>
      <c r="X50" s="1">
        <v>1270</v>
      </c>
      <c r="Y50" s="1">
        <v>79</v>
      </c>
      <c r="Z50" s="1">
        <v>125</v>
      </c>
      <c r="AA50" s="1">
        <v>135</v>
      </c>
      <c r="AB50" s="1">
        <v>442</v>
      </c>
      <c r="AC50" s="1">
        <v>491</v>
      </c>
      <c r="AD50" s="1">
        <f t="shared" si="2"/>
        <v>1272</v>
      </c>
      <c r="AE50" s="1">
        <v>12325</v>
      </c>
      <c r="AF50" s="1">
        <v>9528</v>
      </c>
      <c r="AG50" s="1">
        <v>8948</v>
      </c>
      <c r="AH50" s="1">
        <v>1</v>
      </c>
      <c r="AI50" s="1">
        <v>158</v>
      </c>
      <c r="AJ50" s="8">
        <f t="shared" si="3"/>
        <v>421</v>
      </c>
      <c r="AK50" s="1">
        <v>413</v>
      </c>
      <c r="AL50" s="1">
        <v>8</v>
      </c>
      <c r="AM50" s="1">
        <v>915</v>
      </c>
      <c r="AN50" s="1">
        <v>603</v>
      </c>
      <c r="AO50" s="1">
        <v>38</v>
      </c>
      <c r="AP50" s="1">
        <v>142</v>
      </c>
      <c r="AQ50" s="1">
        <v>132</v>
      </c>
      <c r="AR50" s="1">
        <v>847</v>
      </c>
      <c r="AS50" s="1">
        <v>54</v>
      </c>
      <c r="AT50" s="1">
        <v>556</v>
      </c>
      <c r="AU50" s="1">
        <v>76</v>
      </c>
      <c r="AV50" s="1">
        <v>18</v>
      </c>
      <c r="AW50" s="1">
        <v>143</v>
      </c>
      <c r="AX50" s="1">
        <v>878</v>
      </c>
      <c r="AY50" s="1">
        <v>308</v>
      </c>
      <c r="AZ50" s="1">
        <v>413</v>
      </c>
      <c r="BA50" s="1">
        <v>157</v>
      </c>
      <c r="BB50" s="1">
        <v>157</v>
      </c>
      <c r="BC50" s="1">
        <v>44</v>
      </c>
      <c r="BD50" s="1">
        <v>113</v>
      </c>
      <c r="BE50" s="1">
        <v>12329</v>
      </c>
      <c r="BF50" s="1">
        <v>4993</v>
      </c>
      <c r="BG50" s="1">
        <v>5422</v>
      </c>
      <c r="BH50" s="1">
        <v>22</v>
      </c>
      <c r="BI50" s="1">
        <v>13</v>
      </c>
      <c r="BJ50" s="1">
        <v>6</v>
      </c>
      <c r="BK50" s="1">
        <v>1076</v>
      </c>
      <c r="BL50" s="1">
        <v>37</v>
      </c>
      <c r="BM50" s="1">
        <v>40</v>
      </c>
      <c r="BN50" s="1">
        <v>720</v>
      </c>
      <c r="BO50" s="1">
        <v>9378</v>
      </c>
      <c r="BP50" s="1">
        <v>5336</v>
      </c>
      <c r="BQ50" s="1">
        <v>3033</v>
      </c>
      <c r="BR50" s="1">
        <v>1092</v>
      </c>
      <c r="BS50" s="1">
        <v>545</v>
      </c>
      <c r="BT50" s="1">
        <v>502</v>
      </c>
      <c r="BU50" s="1">
        <v>164</v>
      </c>
      <c r="BV50" s="1">
        <v>4770</v>
      </c>
      <c r="BW50" s="1">
        <v>313</v>
      </c>
      <c r="BX50" s="1">
        <v>542</v>
      </c>
      <c r="BY50" s="1">
        <v>437</v>
      </c>
      <c r="BZ50" s="1">
        <v>505</v>
      </c>
      <c r="CA50" s="1">
        <v>565</v>
      </c>
      <c r="CB50" s="1">
        <v>588</v>
      </c>
      <c r="CC50" s="1">
        <v>419</v>
      </c>
      <c r="CD50" s="1">
        <v>602</v>
      </c>
      <c r="CE50" s="1">
        <v>799</v>
      </c>
      <c r="CF50" s="1">
        <v>637</v>
      </c>
      <c r="CG50" s="1">
        <v>2768</v>
      </c>
      <c r="CH50" s="1">
        <v>5266</v>
      </c>
      <c r="CI50" s="242">
        <v>178</v>
      </c>
      <c r="CJ50" s="22">
        <v>5266</v>
      </c>
      <c r="CK50" s="1">
        <v>2224</v>
      </c>
      <c r="CL50" s="1">
        <v>5266</v>
      </c>
      <c r="CM50" s="1">
        <v>2454</v>
      </c>
      <c r="CN50" s="1">
        <v>1707</v>
      </c>
      <c r="CO50" s="1">
        <v>398</v>
      </c>
      <c r="CP50" s="1">
        <v>674</v>
      </c>
      <c r="CQ50" s="1">
        <v>33</v>
      </c>
      <c r="CR50" s="1">
        <v>3664</v>
      </c>
      <c r="CS50" s="1">
        <v>655</v>
      </c>
      <c r="CT50" s="1">
        <v>91</v>
      </c>
      <c r="CU50" s="1">
        <v>5266</v>
      </c>
      <c r="CV50" s="1">
        <v>1764</v>
      </c>
      <c r="CW50" s="4" t="s">
        <v>193</v>
      </c>
      <c r="CX50" s="1">
        <v>5266</v>
      </c>
      <c r="CY50" s="1">
        <v>733</v>
      </c>
      <c r="CZ50" s="1">
        <v>1141</v>
      </c>
      <c r="DA50" s="1">
        <v>232</v>
      </c>
      <c r="DB50" s="1">
        <v>766</v>
      </c>
      <c r="DC50" s="1">
        <v>853</v>
      </c>
      <c r="DD50" s="1">
        <v>617</v>
      </c>
      <c r="DE50" s="1">
        <v>585</v>
      </c>
      <c r="DF50" s="1">
        <v>155</v>
      </c>
      <c r="DG50" s="1">
        <v>184</v>
      </c>
      <c r="DH50" s="1">
        <v>2224</v>
      </c>
      <c r="DI50" s="4" t="s">
        <v>193</v>
      </c>
      <c r="DJ50" s="1">
        <v>5266</v>
      </c>
      <c r="DK50" s="1">
        <v>221</v>
      </c>
      <c r="DL50" s="1">
        <v>1571</v>
      </c>
      <c r="DM50" s="1">
        <v>2407</v>
      </c>
      <c r="DN50" s="1">
        <v>939</v>
      </c>
      <c r="DO50" s="1">
        <v>128</v>
      </c>
      <c r="DP50" s="6" t="s">
        <v>193</v>
      </c>
    </row>
    <row r="51" spans="2:120">
      <c r="B51" s="5" t="s">
        <v>172</v>
      </c>
      <c r="C51" s="8">
        <f t="shared" si="0"/>
        <v>4.5730000000000004</v>
      </c>
      <c r="D51" s="1">
        <v>457.3</v>
      </c>
      <c r="E51" s="2">
        <f t="shared" si="1"/>
        <v>2.4381582169973059</v>
      </c>
      <c r="F51" s="3">
        <v>19943</v>
      </c>
      <c r="G51" s="1">
        <v>19944</v>
      </c>
      <c r="H51" s="1">
        <v>9764</v>
      </c>
      <c r="I51" s="1">
        <v>10180</v>
      </c>
      <c r="J51" s="1">
        <v>19947</v>
      </c>
      <c r="K51" s="1">
        <v>1196</v>
      </c>
      <c r="L51" s="1">
        <v>2755</v>
      </c>
      <c r="M51" s="1">
        <v>2140</v>
      </c>
      <c r="N51" s="1">
        <v>2763</v>
      </c>
      <c r="O51" s="1">
        <v>2564</v>
      </c>
      <c r="P51" s="1">
        <v>2550</v>
      </c>
      <c r="Q51" s="1">
        <v>2537</v>
      </c>
      <c r="R51" s="1">
        <v>1758</v>
      </c>
      <c r="S51" s="1">
        <v>1218</v>
      </c>
      <c r="T51" s="1">
        <v>466</v>
      </c>
      <c r="U51" s="1">
        <v>19910</v>
      </c>
      <c r="V51" s="1">
        <v>33</v>
      </c>
      <c r="W51" s="1">
        <v>4845</v>
      </c>
      <c r="X51" s="1">
        <v>2719</v>
      </c>
      <c r="Y51" s="1">
        <v>180</v>
      </c>
      <c r="Z51" s="1">
        <v>340</v>
      </c>
      <c r="AA51" s="1">
        <v>428</v>
      </c>
      <c r="AB51" s="1">
        <v>776</v>
      </c>
      <c r="AC51" s="1">
        <v>993</v>
      </c>
      <c r="AD51" s="1">
        <f t="shared" si="2"/>
        <v>2717</v>
      </c>
      <c r="AE51" s="1">
        <v>19939</v>
      </c>
      <c r="AF51" s="1">
        <v>14790</v>
      </c>
      <c r="AG51" s="1">
        <v>13717</v>
      </c>
      <c r="AH51" s="1">
        <v>4</v>
      </c>
      <c r="AI51" s="1">
        <v>420</v>
      </c>
      <c r="AJ51" s="8">
        <f t="shared" si="3"/>
        <v>649</v>
      </c>
      <c r="AK51" s="1">
        <v>635</v>
      </c>
      <c r="AL51" s="1">
        <v>14</v>
      </c>
      <c r="AM51" s="1">
        <v>798</v>
      </c>
      <c r="AN51" s="1">
        <v>414</v>
      </c>
      <c r="AO51" s="1">
        <v>44</v>
      </c>
      <c r="AP51" s="1">
        <v>209</v>
      </c>
      <c r="AQ51" s="1">
        <v>131</v>
      </c>
      <c r="AR51" s="1">
        <v>3201</v>
      </c>
      <c r="AS51" s="1">
        <v>540</v>
      </c>
      <c r="AT51" s="1">
        <v>1682</v>
      </c>
      <c r="AU51" s="1">
        <v>627</v>
      </c>
      <c r="AV51" s="1">
        <v>63</v>
      </c>
      <c r="AW51" s="1">
        <v>289</v>
      </c>
      <c r="AX51" s="1">
        <v>799</v>
      </c>
      <c r="AY51" s="1">
        <v>359</v>
      </c>
      <c r="AZ51" s="1">
        <v>342</v>
      </c>
      <c r="BA51" s="1">
        <v>98</v>
      </c>
      <c r="BB51" s="1">
        <v>351</v>
      </c>
      <c r="BC51" s="1">
        <v>119</v>
      </c>
      <c r="BD51" s="1">
        <v>232</v>
      </c>
      <c r="BE51" s="1">
        <v>19943</v>
      </c>
      <c r="BF51" s="1">
        <v>6073</v>
      </c>
      <c r="BG51" s="1">
        <v>9321</v>
      </c>
      <c r="BH51" s="1">
        <v>51</v>
      </c>
      <c r="BI51" s="1">
        <v>196</v>
      </c>
      <c r="BJ51" s="1">
        <v>21</v>
      </c>
      <c r="BK51" s="1">
        <v>2876</v>
      </c>
      <c r="BL51" s="1">
        <v>305</v>
      </c>
      <c r="BM51" s="1">
        <v>60</v>
      </c>
      <c r="BN51" s="1">
        <v>1040</v>
      </c>
      <c r="BO51" s="1">
        <v>15986</v>
      </c>
      <c r="BP51" s="1">
        <v>9660</v>
      </c>
      <c r="BQ51" s="1">
        <v>5559</v>
      </c>
      <c r="BR51" s="1">
        <v>2035</v>
      </c>
      <c r="BS51" s="1">
        <v>1084</v>
      </c>
      <c r="BT51" s="1">
        <v>624</v>
      </c>
      <c r="BU51" s="1">
        <v>358</v>
      </c>
      <c r="BV51" s="1">
        <v>8936</v>
      </c>
      <c r="BW51" s="1">
        <v>814</v>
      </c>
      <c r="BX51" s="1">
        <v>1381</v>
      </c>
      <c r="BY51" s="1">
        <v>1060</v>
      </c>
      <c r="BZ51" s="1">
        <v>1022</v>
      </c>
      <c r="CA51" s="1">
        <v>1027</v>
      </c>
      <c r="CB51" s="1">
        <v>958</v>
      </c>
      <c r="CC51" s="1">
        <v>785</v>
      </c>
      <c r="CD51" s="1">
        <v>861</v>
      </c>
      <c r="CE51" s="1">
        <v>1028</v>
      </c>
      <c r="CF51" s="1">
        <v>1181</v>
      </c>
      <c r="CG51" s="1">
        <v>3841</v>
      </c>
      <c r="CH51" s="1">
        <v>8166</v>
      </c>
      <c r="CI51" s="242">
        <v>269</v>
      </c>
      <c r="CJ51" s="22">
        <v>8168</v>
      </c>
      <c r="CK51" s="1">
        <v>2776</v>
      </c>
      <c r="CL51" s="1">
        <v>8166</v>
      </c>
      <c r="CM51" s="1">
        <v>5609</v>
      </c>
      <c r="CN51" s="1">
        <v>939</v>
      </c>
      <c r="CO51" s="1">
        <v>224</v>
      </c>
      <c r="CP51" s="1">
        <v>1376</v>
      </c>
      <c r="CQ51" s="1">
        <v>18</v>
      </c>
      <c r="CR51" s="1">
        <v>4684</v>
      </c>
      <c r="CS51" s="1">
        <v>516</v>
      </c>
      <c r="CT51" s="1">
        <v>173</v>
      </c>
      <c r="CU51" s="1">
        <v>8166</v>
      </c>
      <c r="CV51" s="1">
        <v>1925</v>
      </c>
      <c r="CW51" s="4" t="s">
        <v>193</v>
      </c>
      <c r="CX51" s="1">
        <v>8162</v>
      </c>
      <c r="CY51" s="1">
        <v>1104</v>
      </c>
      <c r="CZ51" s="1">
        <v>1404</v>
      </c>
      <c r="DA51" s="1">
        <v>646</v>
      </c>
      <c r="DB51" s="1">
        <v>677</v>
      </c>
      <c r="DC51" s="1">
        <v>1491</v>
      </c>
      <c r="DD51" s="1">
        <v>1102</v>
      </c>
      <c r="DE51" s="1">
        <v>1134</v>
      </c>
      <c r="DF51" s="1">
        <v>285</v>
      </c>
      <c r="DG51" s="1">
        <v>319</v>
      </c>
      <c r="DH51" s="1">
        <v>2776</v>
      </c>
      <c r="DI51" s="4" t="s">
        <v>193</v>
      </c>
      <c r="DJ51" s="1">
        <v>8166</v>
      </c>
      <c r="DK51" s="1">
        <v>545</v>
      </c>
      <c r="DL51" s="1">
        <v>5453</v>
      </c>
      <c r="DM51" s="1">
        <v>709</v>
      </c>
      <c r="DN51" s="1">
        <v>1259</v>
      </c>
      <c r="DO51" s="1">
        <v>200</v>
      </c>
      <c r="DP51" s="6" t="s">
        <v>193</v>
      </c>
    </row>
    <row r="52" spans="2:120">
      <c r="B52" s="5" t="s">
        <v>173</v>
      </c>
      <c r="C52" s="8">
        <f t="shared" si="0"/>
        <v>2.2086000000000001</v>
      </c>
      <c r="D52" s="1">
        <v>220.86</v>
      </c>
      <c r="E52" s="2">
        <f t="shared" si="1"/>
        <v>4.1005043900616478</v>
      </c>
      <c r="F52" s="3">
        <v>21970</v>
      </c>
      <c r="G52" s="1">
        <v>21970</v>
      </c>
      <c r="H52" s="1">
        <v>10794</v>
      </c>
      <c r="I52" s="1">
        <v>11176</v>
      </c>
      <c r="J52" s="1">
        <v>21974</v>
      </c>
      <c r="K52" s="1">
        <v>1651</v>
      </c>
      <c r="L52" s="1">
        <v>4537</v>
      </c>
      <c r="M52" s="1">
        <v>3800</v>
      </c>
      <c r="N52" s="1">
        <v>3026</v>
      </c>
      <c r="O52" s="1">
        <v>2997</v>
      </c>
      <c r="P52" s="1">
        <v>2628</v>
      </c>
      <c r="Q52" s="1">
        <v>1501</v>
      </c>
      <c r="R52" s="1">
        <v>972</v>
      </c>
      <c r="S52" s="1">
        <v>537</v>
      </c>
      <c r="T52" s="1">
        <v>325</v>
      </c>
      <c r="U52" s="1">
        <v>21950</v>
      </c>
      <c r="V52" s="1">
        <v>20</v>
      </c>
      <c r="W52" s="1">
        <v>3764</v>
      </c>
      <c r="X52" s="1">
        <v>9628</v>
      </c>
      <c r="Y52" s="1">
        <v>211</v>
      </c>
      <c r="Z52" s="1">
        <v>1764</v>
      </c>
      <c r="AA52" s="1">
        <v>2120</v>
      </c>
      <c r="AB52" s="1">
        <v>2059</v>
      </c>
      <c r="AC52" s="1">
        <v>3474</v>
      </c>
      <c r="AD52" s="1">
        <f t="shared" si="2"/>
        <v>9628</v>
      </c>
      <c r="AE52" s="1">
        <v>21969</v>
      </c>
      <c r="AF52" s="1">
        <v>1297</v>
      </c>
      <c r="AG52" s="1">
        <v>884</v>
      </c>
      <c r="AH52" s="1">
        <v>15</v>
      </c>
      <c r="AI52" s="1">
        <v>117</v>
      </c>
      <c r="AJ52" s="8">
        <f t="shared" si="3"/>
        <v>281</v>
      </c>
      <c r="AK52" s="1">
        <v>260</v>
      </c>
      <c r="AL52" s="1">
        <v>21</v>
      </c>
      <c r="AM52" s="1">
        <v>492</v>
      </c>
      <c r="AN52" s="1">
        <v>110</v>
      </c>
      <c r="AO52" s="1">
        <v>55</v>
      </c>
      <c r="AP52" s="1">
        <v>141</v>
      </c>
      <c r="AQ52" s="1">
        <v>186</v>
      </c>
      <c r="AR52" s="1">
        <v>16330</v>
      </c>
      <c r="AS52" s="1">
        <v>301</v>
      </c>
      <c r="AT52" s="1">
        <v>11149</v>
      </c>
      <c r="AU52" s="1">
        <v>3833</v>
      </c>
      <c r="AV52" s="1">
        <v>19</v>
      </c>
      <c r="AW52" s="1">
        <v>1028</v>
      </c>
      <c r="AX52" s="1">
        <v>2259</v>
      </c>
      <c r="AY52" s="1">
        <v>1845</v>
      </c>
      <c r="AZ52" s="1">
        <v>305</v>
      </c>
      <c r="BA52" s="1">
        <v>109</v>
      </c>
      <c r="BB52" s="1">
        <v>1591</v>
      </c>
      <c r="BC52" s="1">
        <v>668</v>
      </c>
      <c r="BD52" s="1">
        <v>923</v>
      </c>
      <c r="BE52" s="1">
        <v>21971</v>
      </c>
      <c r="BF52" s="1">
        <v>544</v>
      </c>
      <c r="BG52" s="1">
        <v>1109</v>
      </c>
      <c r="BH52" s="1">
        <v>10</v>
      </c>
      <c r="BI52" s="1">
        <v>103</v>
      </c>
      <c r="BJ52" s="1">
        <v>9</v>
      </c>
      <c r="BK52" s="1">
        <v>18862</v>
      </c>
      <c r="BL52" s="1">
        <v>141</v>
      </c>
      <c r="BM52" s="1">
        <v>31</v>
      </c>
      <c r="BN52" s="1">
        <v>1162</v>
      </c>
      <c r="BO52" s="1">
        <v>15782</v>
      </c>
      <c r="BP52" s="1">
        <v>7426</v>
      </c>
      <c r="BQ52" s="1">
        <v>2599</v>
      </c>
      <c r="BR52" s="1">
        <v>2056</v>
      </c>
      <c r="BS52" s="1">
        <v>1190</v>
      </c>
      <c r="BT52" s="1">
        <v>934</v>
      </c>
      <c r="BU52" s="1">
        <v>647</v>
      </c>
      <c r="BV52" s="1">
        <v>6290</v>
      </c>
      <c r="BW52" s="1">
        <v>337</v>
      </c>
      <c r="BX52" s="1">
        <v>839</v>
      </c>
      <c r="BY52" s="1">
        <v>451</v>
      </c>
      <c r="BZ52" s="1">
        <v>508</v>
      </c>
      <c r="CA52" s="1">
        <v>489</v>
      </c>
      <c r="CB52" s="1">
        <v>701</v>
      </c>
      <c r="CC52" s="1">
        <v>840</v>
      </c>
      <c r="CD52" s="1">
        <v>918</v>
      </c>
      <c r="CE52" s="1">
        <v>1207</v>
      </c>
      <c r="CF52" s="1">
        <v>2706</v>
      </c>
      <c r="CG52" s="1">
        <v>5411</v>
      </c>
      <c r="CH52" s="1">
        <v>5353</v>
      </c>
      <c r="CI52" s="242">
        <v>841</v>
      </c>
      <c r="CJ52" s="22">
        <v>5353</v>
      </c>
      <c r="CK52" s="1">
        <v>2166</v>
      </c>
      <c r="CL52" s="1">
        <v>5354</v>
      </c>
      <c r="CM52" s="1">
        <v>3072</v>
      </c>
      <c r="CN52" s="1">
        <v>348</v>
      </c>
      <c r="CO52" s="1">
        <v>386</v>
      </c>
      <c r="CP52" s="1">
        <v>1537</v>
      </c>
      <c r="CQ52" s="1">
        <v>11</v>
      </c>
      <c r="CR52" s="1">
        <v>3979</v>
      </c>
      <c r="CS52" s="1">
        <v>1308</v>
      </c>
      <c r="CT52" s="1">
        <v>129</v>
      </c>
      <c r="CU52" s="1">
        <v>5353</v>
      </c>
      <c r="CV52" s="1">
        <v>1675</v>
      </c>
      <c r="CW52" s="4" t="s">
        <v>193</v>
      </c>
      <c r="CX52" s="1">
        <v>5353</v>
      </c>
      <c r="CY52" s="1">
        <v>336</v>
      </c>
      <c r="CZ52" s="1">
        <v>473</v>
      </c>
      <c r="DA52" s="1">
        <v>137</v>
      </c>
      <c r="DB52" s="1">
        <v>458</v>
      </c>
      <c r="DC52" s="1">
        <v>1676</v>
      </c>
      <c r="DD52" s="1">
        <v>867</v>
      </c>
      <c r="DE52" s="1">
        <v>232</v>
      </c>
      <c r="DF52" s="1">
        <v>791</v>
      </c>
      <c r="DG52" s="1">
        <v>383</v>
      </c>
      <c r="DH52" s="1">
        <v>2166</v>
      </c>
      <c r="DI52" s="4" t="s">
        <v>193</v>
      </c>
      <c r="DJ52" s="1">
        <v>5353</v>
      </c>
      <c r="DK52" s="1">
        <v>420</v>
      </c>
      <c r="DL52" s="1">
        <v>1269</v>
      </c>
      <c r="DM52" s="1">
        <v>3249</v>
      </c>
      <c r="DN52" s="1">
        <v>223</v>
      </c>
      <c r="DO52" s="1">
        <v>192</v>
      </c>
      <c r="DP52" s="6" t="s">
        <v>193</v>
      </c>
    </row>
    <row r="53" spans="2:120">
      <c r="B53" s="5" t="s">
        <v>174</v>
      </c>
      <c r="C53" s="8">
        <f t="shared" si="0"/>
        <v>4.2988999999999997</v>
      </c>
      <c r="D53" s="1">
        <v>429.89</v>
      </c>
      <c r="E53" s="2">
        <f t="shared" si="1"/>
        <v>2.3010451661067561</v>
      </c>
      <c r="F53" s="3">
        <v>25476</v>
      </c>
      <c r="G53" s="1">
        <v>25476</v>
      </c>
      <c r="H53" s="1">
        <v>13166</v>
      </c>
      <c r="I53" s="1">
        <v>12310</v>
      </c>
      <c r="J53" s="1">
        <v>25479</v>
      </c>
      <c r="K53" s="1">
        <v>1597</v>
      </c>
      <c r="L53" s="1">
        <v>3324</v>
      </c>
      <c r="M53" s="1">
        <v>4098</v>
      </c>
      <c r="N53" s="1">
        <v>6431</v>
      </c>
      <c r="O53" s="1">
        <v>3816</v>
      </c>
      <c r="P53" s="1">
        <v>2632</v>
      </c>
      <c r="Q53" s="1">
        <v>1842</v>
      </c>
      <c r="R53" s="1">
        <v>915</v>
      </c>
      <c r="S53" s="1">
        <v>582</v>
      </c>
      <c r="T53" s="1">
        <v>242</v>
      </c>
      <c r="U53" s="1">
        <v>24658</v>
      </c>
      <c r="V53" s="1">
        <v>818</v>
      </c>
      <c r="W53" s="1">
        <v>4910</v>
      </c>
      <c r="X53" s="1">
        <v>10699</v>
      </c>
      <c r="Y53" s="1">
        <v>242</v>
      </c>
      <c r="Z53" s="1">
        <v>973</v>
      </c>
      <c r="AA53" s="1">
        <v>1369</v>
      </c>
      <c r="AB53" s="1">
        <v>2698</v>
      </c>
      <c r="AC53" s="1">
        <v>5418</v>
      </c>
      <c r="AD53" s="1">
        <f t="shared" si="2"/>
        <v>10700</v>
      </c>
      <c r="AE53" s="1">
        <v>25478</v>
      </c>
      <c r="AF53" s="1">
        <v>8134</v>
      </c>
      <c r="AG53" s="1">
        <v>5747</v>
      </c>
      <c r="AH53" s="1">
        <v>47</v>
      </c>
      <c r="AI53" s="1">
        <v>237</v>
      </c>
      <c r="AJ53" s="8">
        <f t="shared" si="3"/>
        <v>2103</v>
      </c>
      <c r="AK53" s="1">
        <v>2018</v>
      </c>
      <c r="AL53" s="1">
        <v>85</v>
      </c>
      <c r="AM53" s="1">
        <v>1463</v>
      </c>
      <c r="AN53" s="1">
        <v>589</v>
      </c>
      <c r="AO53" s="1">
        <v>163</v>
      </c>
      <c r="AP53" s="1">
        <v>263</v>
      </c>
      <c r="AQ53" s="1">
        <v>448</v>
      </c>
      <c r="AR53" s="1">
        <v>8281</v>
      </c>
      <c r="AS53" s="1">
        <v>3359</v>
      </c>
      <c r="AT53" s="1">
        <v>2820</v>
      </c>
      <c r="AU53" s="1">
        <v>871</v>
      </c>
      <c r="AV53" s="1">
        <v>344</v>
      </c>
      <c r="AW53" s="1">
        <v>887</v>
      </c>
      <c r="AX53" s="1">
        <v>6005</v>
      </c>
      <c r="AY53" s="1">
        <v>2886</v>
      </c>
      <c r="AZ53" s="1">
        <v>2496</v>
      </c>
      <c r="BA53" s="1">
        <v>623</v>
      </c>
      <c r="BB53" s="1">
        <v>1595</v>
      </c>
      <c r="BC53" s="1">
        <v>335</v>
      </c>
      <c r="BD53" s="1">
        <v>1260</v>
      </c>
      <c r="BE53" s="1">
        <v>25476</v>
      </c>
      <c r="BF53" s="1">
        <v>5829</v>
      </c>
      <c r="BG53" s="1">
        <v>7864</v>
      </c>
      <c r="BH53" s="1">
        <v>161</v>
      </c>
      <c r="BI53" s="1">
        <v>819</v>
      </c>
      <c r="BJ53" s="1">
        <v>36</v>
      </c>
      <c r="BK53" s="1">
        <v>6498</v>
      </c>
      <c r="BL53" s="1">
        <v>2277</v>
      </c>
      <c r="BM53" s="1">
        <v>345</v>
      </c>
      <c r="BN53" s="1">
        <v>1647</v>
      </c>
      <c r="BO53" s="1">
        <v>20554</v>
      </c>
      <c r="BP53" s="1">
        <v>12767</v>
      </c>
      <c r="BQ53" s="1">
        <v>7172</v>
      </c>
      <c r="BR53" s="1">
        <v>2052</v>
      </c>
      <c r="BS53" s="1">
        <v>1368</v>
      </c>
      <c r="BT53" s="1">
        <v>1234</v>
      </c>
      <c r="BU53" s="1">
        <v>941</v>
      </c>
      <c r="BV53" s="1">
        <v>11239</v>
      </c>
      <c r="BW53" s="1">
        <v>970</v>
      </c>
      <c r="BX53" s="1">
        <v>3027</v>
      </c>
      <c r="BY53" s="1">
        <v>1441</v>
      </c>
      <c r="BZ53" s="1">
        <v>902</v>
      </c>
      <c r="CA53" s="1">
        <v>670</v>
      </c>
      <c r="CB53" s="1">
        <v>955</v>
      </c>
      <c r="CC53" s="1">
        <v>771</v>
      </c>
      <c r="CD53" s="1">
        <v>828</v>
      </c>
      <c r="CE53" s="1">
        <v>1675</v>
      </c>
      <c r="CF53" s="1">
        <v>2935</v>
      </c>
      <c r="CG53" s="1">
        <v>4629</v>
      </c>
      <c r="CH53" s="1">
        <v>10716</v>
      </c>
      <c r="CI53" s="242">
        <v>1727</v>
      </c>
      <c r="CJ53" s="22">
        <v>10717</v>
      </c>
      <c r="CK53" s="1">
        <v>2601</v>
      </c>
      <c r="CL53" s="1">
        <v>10720</v>
      </c>
      <c r="CM53" s="1">
        <v>2959</v>
      </c>
      <c r="CN53" s="1">
        <v>1112</v>
      </c>
      <c r="CO53" s="1">
        <v>1698</v>
      </c>
      <c r="CP53" s="1">
        <v>4911</v>
      </c>
      <c r="CQ53" s="1">
        <v>40</v>
      </c>
      <c r="CR53" s="1">
        <v>5788</v>
      </c>
      <c r="CS53" s="1">
        <v>1349</v>
      </c>
      <c r="CT53" s="1">
        <v>415</v>
      </c>
      <c r="CU53" s="1">
        <v>10716</v>
      </c>
      <c r="CV53" s="1">
        <v>5114</v>
      </c>
      <c r="CW53" s="4" t="s">
        <v>193</v>
      </c>
      <c r="CX53" s="1">
        <v>10716</v>
      </c>
      <c r="CY53" s="1">
        <v>534</v>
      </c>
      <c r="CZ53" s="1">
        <v>3683</v>
      </c>
      <c r="DA53" s="1">
        <v>154</v>
      </c>
      <c r="DB53" s="1">
        <v>991</v>
      </c>
      <c r="DC53" s="1">
        <v>1303</v>
      </c>
      <c r="DD53" s="1">
        <v>800</v>
      </c>
      <c r="DE53" s="1">
        <v>1677</v>
      </c>
      <c r="DF53" s="1">
        <v>451</v>
      </c>
      <c r="DG53" s="1">
        <v>1123</v>
      </c>
      <c r="DH53" s="1">
        <v>2601</v>
      </c>
      <c r="DI53" s="4" t="s">
        <v>193</v>
      </c>
      <c r="DJ53" s="1">
        <v>10716</v>
      </c>
      <c r="DK53" s="1">
        <v>542</v>
      </c>
      <c r="DL53" s="1">
        <v>1461</v>
      </c>
      <c r="DM53" s="1">
        <v>3051</v>
      </c>
      <c r="DN53" s="1">
        <v>4673</v>
      </c>
      <c r="DO53" s="1">
        <v>989</v>
      </c>
      <c r="DP53" s="6" t="s">
        <v>193</v>
      </c>
    </row>
    <row r="54" spans="2:120">
      <c r="B54" s="5" t="s">
        <v>175</v>
      </c>
      <c r="C54" s="8">
        <f t="shared" si="0"/>
        <v>2.2991999999999999</v>
      </c>
      <c r="D54" s="1">
        <v>229.92</v>
      </c>
      <c r="E54" s="2">
        <f t="shared" si="1"/>
        <v>2.5328467153284673</v>
      </c>
      <c r="F54" s="3">
        <v>10782</v>
      </c>
      <c r="G54" s="1">
        <v>10782</v>
      </c>
      <c r="H54" s="1">
        <v>5301</v>
      </c>
      <c r="I54" s="1">
        <v>5481</v>
      </c>
      <c r="J54" s="1">
        <v>10788</v>
      </c>
      <c r="K54" s="1">
        <v>760</v>
      </c>
      <c r="L54" s="1">
        <v>1687</v>
      </c>
      <c r="M54" s="1">
        <v>1097</v>
      </c>
      <c r="N54" s="1">
        <v>1577</v>
      </c>
      <c r="O54" s="1">
        <v>1537</v>
      </c>
      <c r="P54" s="1">
        <v>1342</v>
      </c>
      <c r="Q54" s="1">
        <v>1351</v>
      </c>
      <c r="R54" s="1">
        <v>839</v>
      </c>
      <c r="S54" s="1">
        <v>443</v>
      </c>
      <c r="T54" s="1">
        <v>155</v>
      </c>
      <c r="U54" s="1">
        <v>10757</v>
      </c>
      <c r="V54" s="1">
        <v>25</v>
      </c>
      <c r="W54" s="1">
        <v>2393</v>
      </c>
      <c r="X54" s="1">
        <v>2104</v>
      </c>
      <c r="Y54" s="1">
        <v>102</v>
      </c>
      <c r="Z54" s="1">
        <v>312</v>
      </c>
      <c r="AA54" s="1">
        <v>285</v>
      </c>
      <c r="AB54" s="1">
        <v>591</v>
      </c>
      <c r="AC54" s="1">
        <v>813</v>
      </c>
      <c r="AD54" s="1">
        <f t="shared" si="2"/>
        <v>2103</v>
      </c>
      <c r="AE54" s="1">
        <v>10781</v>
      </c>
      <c r="AF54" s="1">
        <v>6738</v>
      </c>
      <c r="AG54" s="1">
        <v>5995</v>
      </c>
      <c r="AH54" s="1">
        <v>1</v>
      </c>
      <c r="AI54" s="1">
        <v>248</v>
      </c>
      <c r="AJ54" s="8">
        <f t="shared" si="3"/>
        <v>494</v>
      </c>
      <c r="AK54" s="1">
        <v>482</v>
      </c>
      <c r="AL54" s="1">
        <v>12</v>
      </c>
      <c r="AM54" s="1">
        <v>488</v>
      </c>
      <c r="AN54" s="1">
        <v>221</v>
      </c>
      <c r="AO54" s="1">
        <v>17</v>
      </c>
      <c r="AP54" s="1">
        <v>128</v>
      </c>
      <c r="AQ54" s="1">
        <v>122</v>
      </c>
      <c r="AR54" s="1">
        <v>2722</v>
      </c>
      <c r="AS54" s="1">
        <v>445</v>
      </c>
      <c r="AT54" s="1">
        <v>1570</v>
      </c>
      <c r="AU54" s="1">
        <v>432</v>
      </c>
      <c r="AV54" s="1">
        <v>18</v>
      </c>
      <c r="AW54" s="1">
        <v>257</v>
      </c>
      <c r="AX54" s="1">
        <v>489</v>
      </c>
      <c r="AY54" s="1">
        <v>214</v>
      </c>
      <c r="AZ54" s="1">
        <v>211</v>
      </c>
      <c r="BA54" s="1">
        <v>64</v>
      </c>
      <c r="BB54" s="1">
        <v>344</v>
      </c>
      <c r="BC54" s="1">
        <v>112</v>
      </c>
      <c r="BD54" s="1">
        <v>232</v>
      </c>
      <c r="BE54" s="1">
        <v>10782</v>
      </c>
      <c r="BF54" s="1">
        <v>2803</v>
      </c>
      <c r="BG54" s="1">
        <v>4270</v>
      </c>
      <c r="BH54" s="1">
        <v>34</v>
      </c>
      <c r="BI54" s="1">
        <v>267</v>
      </c>
      <c r="BJ54" s="1">
        <v>4</v>
      </c>
      <c r="BK54" s="1">
        <v>2488</v>
      </c>
      <c r="BL54" s="1">
        <v>245</v>
      </c>
      <c r="BM54" s="1">
        <v>46</v>
      </c>
      <c r="BN54" s="1">
        <v>625</v>
      </c>
      <c r="BO54" s="1">
        <v>8335</v>
      </c>
      <c r="BP54" s="1">
        <v>5230</v>
      </c>
      <c r="BQ54" s="1">
        <v>2850</v>
      </c>
      <c r="BR54" s="1">
        <v>1109</v>
      </c>
      <c r="BS54" s="1">
        <v>712</v>
      </c>
      <c r="BT54" s="1">
        <v>362</v>
      </c>
      <c r="BU54" s="1">
        <v>197</v>
      </c>
      <c r="BV54" s="1">
        <v>4803</v>
      </c>
      <c r="BW54" s="1">
        <v>416</v>
      </c>
      <c r="BX54" s="1">
        <v>697</v>
      </c>
      <c r="BY54" s="1">
        <v>566</v>
      </c>
      <c r="BZ54" s="1">
        <v>522</v>
      </c>
      <c r="CA54" s="1">
        <v>567</v>
      </c>
      <c r="CB54" s="1">
        <v>514</v>
      </c>
      <c r="CC54" s="1">
        <v>430</v>
      </c>
      <c r="CD54" s="1">
        <v>456</v>
      </c>
      <c r="CE54" s="1">
        <v>635</v>
      </c>
      <c r="CF54" s="1">
        <v>630</v>
      </c>
      <c r="CG54" s="1">
        <v>1862</v>
      </c>
      <c r="CH54" s="1">
        <v>4247</v>
      </c>
      <c r="CI54" s="242">
        <v>224</v>
      </c>
      <c r="CJ54" s="22">
        <v>4247</v>
      </c>
      <c r="CK54" s="1">
        <v>1417</v>
      </c>
      <c r="CL54" s="1">
        <v>4248</v>
      </c>
      <c r="CM54" s="1">
        <v>2724</v>
      </c>
      <c r="CN54" s="1">
        <v>475</v>
      </c>
      <c r="CO54" s="1">
        <v>114</v>
      </c>
      <c r="CP54" s="1">
        <v>919</v>
      </c>
      <c r="CQ54" s="1">
        <v>16</v>
      </c>
      <c r="CR54" s="1">
        <v>2411</v>
      </c>
      <c r="CS54" s="1">
        <v>238</v>
      </c>
      <c r="CT54" s="1">
        <v>110</v>
      </c>
      <c r="CU54" s="1">
        <v>4248</v>
      </c>
      <c r="CV54" s="1">
        <v>1077</v>
      </c>
      <c r="CW54" s="4" t="s">
        <v>193</v>
      </c>
      <c r="CX54" s="1">
        <v>4249</v>
      </c>
      <c r="CY54" s="1">
        <v>495</v>
      </c>
      <c r="CZ54" s="1">
        <v>788</v>
      </c>
      <c r="DA54" s="1">
        <v>223</v>
      </c>
      <c r="DB54" s="1">
        <v>401</v>
      </c>
      <c r="DC54" s="1">
        <v>878</v>
      </c>
      <c r="DD54" s="1">
        <v>530</v>
      </c>
      <c r="DE54" s="1">
        <v>575</v>
      </c>
      <c r="DF54" s="1">
        <v>175</v>
      </c>
      <c r="DG54" s="1">
        <v>184</v>
      </c>
      <c r="DH54" s="1">
        <v>1417</v>
      </c>
      <c r="DI54" s="4" t="s">
        <v>193</v>
      </c>
      <c r="DJ54" s="1">
        <v>4248</v>
      </c>
      <c r="DK54" s="1">
        <v>324</v>
      </c>
      <c r="DL54" s="1">
        <v>2138</v>
      </c>
      <c r="DM54" s="1">
        <v>1104</v>
      </c>
      <c r="DN54" s="1">
        <v>595</v>
      </c>
      <c r="DO54" s="1">
        <v>87</v>
      </c>
      <c r="DP54" s="6" t="s">
        <v>193</v>
      </c>
    </row>
    <row r="55" spans="2:120">
      <c r="B55" s="5" t="s">
        <v>176</v>
      </c>
      <c r="C55" s="8">
        <f t="shared" si="0"/>
        <v>3.94</v>
      </c>
      <c r="D55" s="1">
        <v>394</v>
      </c>
      <c r="E55" s="2">
        <f t="shared" si="1"/>
        <v>3.509170756910359</v>
      </c>
      <c r="F55" s="3">
        <v>27334</v>
      </c>
      <c r="G55" s="1">
        <v>27334</v>
      </c>
      <c r="H55" s="1">
        <v>13699</v>
      </c>
      <c r="I55" s="1">
        <v>13635</v>
      </c>
      <c r="J55" s="1">
        <v>27337</v>
      </c>
      <c r="K55" s="1">
        <v>2275</v>
      </c>
      <c r="L55" s="1">
        <v>5338</v>
      </c>
      <c r="M55" s="1">
        <v>4423</v>
      </c>
      <c r="N55" s="1">
        <v>4094</v>
      </c>
      <c r="O55" s="1">
        <v>4058</v>
      </c>
      <c r="P55" s="1">
        <v>3014</v>
      </c>
      <c r="Q55" s="1">
        <v>1987</v>
      </c>
      <c r="R55" s="1">
        <v>1210</v>
      </c>
      <c r="S55" s="1">
        <v>636</v>
      </c>
      <c r="T55" s="1">
        <v>302</v>
      </c>
      <c r="U55" s="1">
        <v>27168</v>
      </c>
      <c r="V55" s="1">
        <v>166</v>
      </c>
      <c r="W55" s="1">
        <v>5199</v>
      </c>
      <c r="X55" s="1">
        <v>11265</v>
      </c>
      <c r="Y55" s="1">
        <v>189</v>
      </c>
      <c r="Z55" s="1">
        <v>1834</v>
      </c>
      <c r="AA55" s="1">
        <v>2773</v>
      </c>
      <c r="AB55" s="1">
        <v>2627</v>
      </c>
      <c r="AC55" s="1">
        <v>3842</v>
      </c>
      <c r="AD55" s="1">
        <f t="shared" si="2"/>
        <v>11265</v>
      </c>
      <c r="AE55" s="1">
        <v>27328</v>
      </c>
      <c r="AF55" s="1">
        <v>2600</v>
      </c>
      <c r="AG55" s="1">
        <v>1842</v>
      </c>
      <c r="AH55" s="1">
        <v>16</v>
      </c>
      <c r="AI55" s="1">
        <v>150</v>
      </c>
      <c r="AJ55" s="8">
        <f t="shared" si="3"/>
        <v>592</v>
      </c>
      <c r="AK55" s="1">
        <v>514</v>
      </c>
      <c r="AL55" s="1">
        <v>78</v>
      </c>
      <c r="AM55" s="1">
        <v>983</v>
      </c>
      <c r="AN55" s="1">
        <v>319</v>
      </c>
      <c r="AO55" s="1">
        <v>81</v>
      </c>
      <c r="AP55" s="1">
        <v>328</v>
      </c>
      <c r="AQ55" s="1">
        <v>255</v>
      </c>
      <c r="AR55" s="1">
        <v>18052</v>
      </c>
      <c r="AS55" s="1">
        <v>948</v>
      </c>
      <c r="AT55" s="1">
        <v>12889</v>
      </c>
      <c r="AU55" s="1">
        <v>3167</v>
      </c>
      <c r="AV55" s="1">
        <v>66</v>
      </c>
      <c r="AW55" s="1">
        <v>982</v>
      </c>
      <c r="AX55" s="1">
        <v>2557</v>
      </c>
      <c r="AY55" s="1">
        <v>1706</v>
      </c>
      <c r="AZ55" s="1">
        <v>624</v>
      </c>
      <c r="BA55" s="1">
        <v>227</v>
      </c>
      <c r="BB55" s="1">
        <v>3136</v>
      </c>
      <c r="BC55" s="1">
        <v>2238</v>
      </c>
      <c r="BD55" s="1">
        <v>898</v>
      </c>
      <c r="BE55" s="1">
        <v>27335</v>
      </c>
      <c r="BF55" s="1">
        <v>1297</v>
      </c>
      <c r="BG55" s="1">
        <v>2549</v>
      </c>
      <c r="BH55" s="1">
        <v>29</v>
      </c>
      <c r="BI55" s="1">
        <v>321</v>
      </c>
      <c r="BJ55" s="1">
        <v>8</v>
      </c>
      <c r="BK55" s="1">
        <v>21171</v>
      </c>
      <c r="BL55" s="1">
        <v>298</v>
      </c>
      <c r="BM55" s="1">
        <v>56</v>
      </c>
      <c r="BN55" s="1">
        <v>1606</v>
      </c>
      <c r="BO55" s="1">
        <v>19723</v>
      </c>
      <c r="BP55" s="1">
        <v>9027</v>
      </c>
      <c r="BQ55" s="1">
        <v>3407</v>
      </c>
      <c r="BR55" s="1">
        <v>2396</v>
      </c>
      <c r="BS55" s="1">
        <v>1323</v>
      </c>
      <c r="BT55" s="1">
        <v>1270</v>
      </c>
      <c r="BU55" s="1">
        <v>631</v>
      </c>
      <c r="BV55" s="1">
        <v>7536</v>
      </c>
      <c r="BW55" s="1">
        <v>458</v>
      </c>
      <c r="BX55" s="1">
        <v>971</v>
      </c>
      <c r="BY55" s="1">
        <v>631</v>
      </c>
      <c r="BZ55" s="1">
        <v>596</v>
      </c>
      <c r="CA55" s="1">
        <v>614</v>
      </c>
      <c r="CB55" s="1">
        <v>884</v>
      </c>
      <c r="CC55" s="1">
        <v>840</v>
      </c>
      <c r="CD55" s="1">
        <v>1061</v>
      </c>
      <c r="CE55" s="1">
        <v>1481</v>
      </c>
      <c r="CF55" s="1">
        <v>3177</v>
      </c>
      <c r="CG55" s="1">
        <v>6758</v>
      </c>
      <c r="CH55" s="1">
        <v>7742</v>
      </c>
      <c r="CI55" s="242">
        <v>1290</v>
      </c>
      <c r="CJ55" s="22">
        <v>7742</v>
      </c>
      <c r="CK55" s="1">
        <v>3151</v>
      </c>
      <c r="CL55" s="1">
        <v>7742</v>
      </c>
      <c r="CM55" s="1">
        <v>3365</v>
      </c>
      <c r="CN55" s="1">
        <v>745</v>
      </c>
      <c r="CO55" s="1">
        <v>1605</v>
      </c>
      <c r="CP55" s="1">
        <v>2013</v>
      </c>
      <c r="CQ55" s="1">
        <v>14</v>
      </c>
      <c r="CR55" s="1">
        <v>5726</v>
      </c>
      <c r="CS55" s="1">
        <v>1616</v>
      </c>
      <c r="CT55" s="1">
        <v>245</v>
      </c>
      <c r="CU55" s="1">
        <v>7742</v>
      </c>
      <c r="CV55" s="1">
        <v>3110</v>
      </c>
      <c r="CW55" s="4" t="s">
        <v>193</v>
      </c>
      <c r="CX55" s="1">
        <v>7741</v>
      </c>
      <c r="CY55" s="1">
        <v>505</v>
      </c>
      <c r="CZ55" s="1">
        <v>1359</v>
      </c>
      <c r="DA55" s="1">
        <v>152</v>
      </c>
      <c r="DB55" s="1">
        <v>776</v>
      </c>
      <c r="DC55" s="1">
        <v>2084</v>
      </c>
      <c r="DD55" s="1">
        <v>1027</v>
      </c>
      <c r="DE55" s="1">
        <v>435</v>
      </c>
      <c r="DF55" s="1">
        <v>898</v>
      </c>
      <c r="DG55" s="1">
        <v>505</v>
      </c>
      <c r="DH55" s="1">
        <v>3151</v>
      </c>
      <c r="DI55" s="4" t="s">
        <v>193</v>
      </c>
      <c r="DJ55" s="1">
        <v>7742</v>
      </c>
      <c r="DK55" s="1">
        <v>622</v>
      </c>
      <c r="DL55" s="1">
        <v>1337</v>
      </c>
      <c r="DM55" s="1">
        <v>4274</v>
      </c>
      <c r="DN55" s="1">
        <v>1040</v>
      </c>
      <c r="DO55" s="1">
        <v>469</v>
      </c>
      <c r="DP55" s="6" t="s">
        <v>193</v>
      </c>
    </row>
    <row r="56" spans="2:120">
      <c r="B56" s="5" t="s">
        <v>177</v>
      </c>
      <c r="C56" s="8">
        <f t="shared" si="0"/>
        <v>2.012</v>
      </c>
      <c r="D56" s="1">
        <v>201.2</v>
      </c>
      <c r="E56" s="2">
        <f t="shared" si="1"/>
        <v>3.94103556292611</v>
      </c>
      <c r="F56" s="3">
        <v>21460</v>
      </c>
      <c r="G56" s="1">
        <v>21463</v>
      </c>
      <c r="H56" s="1">
        <v>10744</v>
      </c>
      <c r="I56" s="1">
        <v>10719</v>
      </c>
      <c r="J56" s="1">
        <v>21464</v>
      </c>
      <c r="K56" s="1">
        <v>1654</v>
      </c>
      <c r="L56" s="1">
        <v>4077</v>
      </c>
      <c r="M56" s="1">
        <v>3455</v>
      </c>
      <c r="N56" s="1">
        <v>3084</v>
      </c>
      <c r="O56" s="1">
        <v>3090</v>
      </c>
      <c r="P56" s="1">
        <v>2561</v>
      </c>
      <c r="Q56" s="1">
        <v>1592</v>
      </c>
      <c r="R56" s="1">
        <v>1095</v>
      </c>
      <c r="S56" s="1">
        <v>597</v>
      </c>
      <c r="T56" s="1">
        <v>259</v>
      </c>
      <c r="U56" s="1">
        <v>21388</v>
      </c>
      <c r="V56" s="1">
        <v>72</v>
      </c>
      <c r="W56" s="1">
        <v>3606</v>
      </c>
      <c r="X56" s="1">
        <v>8942</v>
      </c>
      <c r="Y56" s="1">
        <v>195</v>
      </c>
      <c r="Z56" s="1">
        <v>1923</v>
      </c>
      <c r="AA56" s="1">
        <v>1834</v>
      </c>
      <c r="AB56" s="1">
        <v>1948</v>
      </c>
      <c r="AC56" s="1">
        <v>3042</v>
      </c>
      <c r="AD56" s="1">
        <f t="shared" si="2"/>
        <v>8942</v>
      </c>
      <c r="AE56" s="1">
        <v>21461</v>
      </c>
      <c r="AF56" s="1">
        <v>1701</v>
      </c>
      <c r="AG56" s="1">
        <v>1052</v>
      </c>
      <c r="AH56" s="1">
        <v>12</v>
      </c>
      <c r="AI56" s="1">
        <v>144</v>
      </c>
      <c r="AJ56" s="8">
        <f t="shared" si="3"/>
        <v>493</v>
      </c>
      <c r="AK56" s="1">
        <v>468</v>
      </c>
      <c r="AL56" s="1">
        <v>25</v>
      </c>
      <c r="AM56" s="1">
        <v>465</v>
      </c>
      <c r="AN56" s="1">
        <v>96</v>
      </c>
      <c r="AO56" s="1">
        <v>42</v>
      </c>
      <c r="AP56" s="1">
        <v>172</v>
      </c>
      <c r="AQ56" s="1">
        <v>155</v>
      </c>
      <c r="AR56" s="1">
        <v>16803</v>
      </c>
      <c r="AS56" s="1">
        <v>1168</v>
      </c>
      <c r="AT56" s="1">
        <v>13609</v>
      </c>
      <c r="AU56" s="1">
        <v>1061</v>
      </c>
      <c r="AV56" s="1">
        <v>37</v>
      </c>
      <c r="AW56" s="1">
        <v>928</v>
      </c>
      <c r="AX56" s="1">
        <v>1110</v>
      </c>
      <c r="AY56" s="1">
        <v>660</v>
      </c>
      <c r="AZ56" s="1">
        <v>355</v>
      </c>
      <c r="BA56" s="1">
        <v>95</v>
      </c>
      <c r="BB56" s="1">
        <v>1382</v>
      </c>
      <c r="BC56" s="1">
        <v>582</v>
      </c>
      <c r="BD56" s="1">
        <v>800</v>
      </c>
      <c r="BE56" s="1">
        <v>21462</v>
      </c>
      <c r="BF56" s="1">
        <v>718</v>
      </c>
      <c r="BG56" s="1">
        <v>1671</v>
      </c>
      <c r="BH56" s="1">
        <v>24</v>
      </c>
      <c r="BI56" s="1">
        <v>460</v>
      </c>
      <c r="BJ56" s="1">
        <v>11</v>
      </c>
      <c r="BK56" s="1">
        <v>16991</v>
      </c>
      <c r="BL56" s="1">
        <v>345</v>
      </c>
      <c r="BM56" s="1">
        <v>39</v>
      </c>
      <c r="BN56" s="1">
        <v>1203</v>
      </c>
      <c r="BO56" s="1">
        <v>15733</v>
      </c>
      <c r="BP56" s="1">
        <v>7458</v>
      </c>
      <c r="BQ56" s="1">
        <v>2939</v>
      </c>
      <c r="BR56" s="1">
        <v>1899</v>
      </c>
      <c r="BS56" s="1">
        <v>1315</v>
      </c>
      <c r="BT56" s="1">
        <v>841</v>
      </c>
      <c r="BU56" s="1">
        <v>464</v>
      </c>
      <c r="BV56" s="1">
        <v>6461</v>
      </c>
      <c r="BW56" s="1">
        <v>475</v>
      </c>
      <c r="BX56" s="1">
        <v>920</v>
      </c>
      <c r="BY56" s="1">
        <v>555</v>
      </c>
      <c r="BZ56" s="1">
        <v>545</v>
      </c>
      <c r="CA56" s="1">
        <v>587</v>
      </c>
      <c r="CB56" s="1">
        <v>663</v>
      </c>
      <c r="CC56" s="1">
        <v>798</v>
      </c>
      <c r="CD56" s="1">
        <v>866</v>
      </c>
      <c r="CE56" s="1">
        <v>1052</v>
      </c>
      <c r="CF56" s="1">
        <v>2339</v>
      </c>
      <c r="CG56" s="1">
        <v>5211</v>
      </c>
      <c r="CH56" s="1">
        <v>5427</v>
      </c>
      <c r="CI56" s="242">
        <v>865</v>
      </c>
      <c r="CJ56" s="22">
        <v>5427</v>
      </c>
      <c r="CK56" s="1">
        <v>2088</v>
      </c>
      <c r="CL56" s="1">
        <v>5427</v>
      </c>
      <c r="CM56" s="1">
        <v>3169</v>
      </c>
      <c r="CN56" s="1">
        <v>156</v>
      </c>
      <c r="CO56" s="1">
        <v>475</v>
      </c>
      <c r="CP56" s="1">
        <v>1618</v>
      </c>
      <c r="CQ56" s="1">
        <v>9</v>
      </c>
      <c r="CR56" s="1">
        <v>3870</v>
      </c>
      <c r="CS56" s="1">
        <v>1128</v>
      </c>
      <c r="CT56" s="1">
        <v>119</v>
      </c>
      <c r="CU56" s="1">
        <v>5427</v>
      </c>
      <c r="CV56" s="1">
        <v>1691</v>
      </c>
      <c r="CW56" s="4" t="s">
        <v>193</v>
      </c>
      <c r="CX56" s="1">
        <v>5427</v>
      </c>
      <c r="CY56" s="1">
        <v>317</v>
      </c>
      <c r="CZ56" s="1">
        <v>661</v>
      </c>
      <c r="DA56" s="1">
        <v>166</v>
      </c>
      <c r="DB56" s="1">
        <v>449</v>
      </c>
      <c r="DC56" s="1">
        <v>1526</v>
      </c>
      <c r="DD56" s="1">
        <v>736</v>
      </c>
      <c r="DE56" s="1">
        <v>286</v>
      </c>
      <c r="DF56" s="1">
        <v>824</v>
      </c>
      <c r="DG56" s="1">
        <v>462</v>
      </c>
      <c r="DH56" s="1">
        <v>2088</v>
      </c>
      <c r="DI56" s="4" t="s">
        <v>193</v>
      </c>
      <c r="DJ56" s="1">
        <v>5426</v>
      </c>
      <c r="DK56" s="1">
        <v>561</v>
      </c>
      <c r="DL56" s="1">
        <v>1093</v>
      </c>
      <c r="DM56" s="1">
        <v>3112</v>
      </c>
      <c r="DN56" s="1">
        <v>359</v>
      </c>
      <c r="DO56" s="1">
        <v>301</v>
      </c>
      <c r="DP56" s="6" t="s">
        <v>193</v>
      </c>
    </row>
    <row r="57" spans="2:120">
      <c r="B57" s="5" t="s">
        <v>178</v>
      </c>
      <c r="C57" s="8">
        <f t="shared" si="0"/>
        <v>2.0575999999999999</v>
      </c>
      <c r="D57" s="1">
        <v>205.76</v>
      </c>
      <c r="E57" s="2">
        <f t="shared" si="1"/>
        <v>2.2953712190650779</v>
      </c>
      <c r="F57" s="3">
        <v>10122</v>
      </c>
      <c r="G57" s="1">
        <v>10122</v>
      </c>
      <c r="H57" s="1">
        <v>4890</v>
      </c>
      <c r="I57" s="1">
        <v>5232</v>
      </c>
      <c r="J57" s="1">
        <v>10116</v>
      </c>
      <c r="K57" s="1">
        <v>645</v>
      </c>
      <c r="L57" s="1">
        <v>1320</v>
      </c>
      <c r="M57" s="1">
        <v>909</v>
      </c>
      <c r="N57" s="1">
        <v>1880</v>
      </c>
      <c r="O57" s="1">
        <v>1623</v>
      </c>
      <c r="P57" s="1">
        <v>1355</v>
      </c>
      <c r="Q57" s="1">
        <v>1110</v>
      </c>
      <c r="R57" s="1">
        <v>689</v>
      </c>
      <c r="S57" s="1">
        <v>424</v>
      </c>
      <c r="T57" s="1">
        <v>161</v>
      </c>
      <c r="U57" s="1">
        <v>10017</v>
      </c>
      <c r="V57" s="1">
        <v>105</v>
      </c>
      <c r="W57" s="1">
        <v>2735</v>
      </c>
      <c r="X57" s="1">
        <v>1664</v>
      </c>
      <c r="Y57" s="1">
        <v>77</v>
      </c>
      <c r="Z57" s="1">
        <v>243</v>
      </c>
      <c r="AA57" s="1">
        <v>279</v>
      </c>
      <c r="AB57" s="1">
        <v>458</v>
      </c>
      <c r="AC57" s="1">
        <v>606</v>
      </c>
      <c r="AD57" s="1">
        <f t="shared" si="2"/>
        <v>1663</v>
      </c>
      <c r="AE57" s="1">
        <v>10120</v>
      </c>
      <c r="AF57" s="1">
        <v>7293</v>
      </c>
      <c r="AG57" s="1">
        <v>6536</v>
      </c>
      <c r="AH57" s="1">
        <v>18</v>
      </c>
      <c r="AI57" s="1">
        <v>244</v>
      </c>
      <c r="AJ57" s="8">
        <f t="shared" si="3"/>
        <v>495</v>
      </c>
      <c r="AK57" s="1">
        <v>493</v>
      </c>
      <c r="AL57" s="1">
        <v>2</v>
      </c>
      <c r="AM57" s="1">
        <v>573</v>
      </c>
      <c r="AN57" s="1">
        <v>282</v>
      </c>
      <c r="AO57" s="1">
        <v>29</v>
      </c>
      <c r="AP57" s="1">
        <v>125</v>
      </c>
      <c r="AQ57" s="1">
        <v>137</v>
      </c>
      <c r="AR57" s="1">
        <v>1393</v>
      </c>
      <c r="AS57" s="1">
        <v>290</v>
      </c>
      <c r="AT57" s="1">
        <v>625</v>
      </c>
      <c r="AU57" s="1">
        <v>271</v>
      </c>
      <c r="AV57" s="1">
        <v>71</v>
      </c>
      <c r="AW57" s="1">
        <v>136</v>
      </c>
      <c r="AX57" s="1">
        <v>609</v>
      </c>
      <c r="AY57" s="1">
        <v>262</v>
      </c>
      <c r="AZ57" s="1">
        <v>265</v>
      </c>
      <c r="BA57" s="1">
        <v>82</v>
      </c>
      <c r="BB57" s="1">
        <v>252</v>
      </c>
      <c r="BC57" s="1">
        <v>81</v>
      </c>
      <c r="BD57" s="1">
        <v>171</v>
      </c>
      <c r="BE57" s="1">
        <v>10122</v>
      </c>
      <c r="BF57" s="1">
        <v>4143</v>
      </c>
      <c r="BG57" s="1">
        <v>3674</v>
      </c>
      <c r="BH57" s="1">
        <v>44</v>
      </c>
      <c r="BI57" s="1">
        <v>155</v>
      </c>
      <c r="BJ57" s="1">
        <v>46</v>
      </c>
      <c r="BK57" s="1">
        <v>1298</v>
      </c>
      <c r="BL57" s="1">
        <v>73</v>
      </c>
      <c r="BM57" s="1">
        <v>83</v>
      </c>
      <c r="BN57" s="1">
        <v>606</v>
      </c>
      <c r="BO57" s="1">
        <v>8161</v>
      </c>
      <c r="BP57" s="1">
        <v>5410</v>
      </c>
      <c r="BQ57" s="1">
        <v>3157</v>
      </c>
      <c r="BR57" s="1">
        <v>1037</v>
      </c>
      <c r="BS57" s="1">
        <v>717</v>
      </c>
      <c r="BT57" s="1">
        <v>325</v>
      </c>
      <c r="BU57" s="1">
        <v>174</v>
      </c>
      <c r="BV57" s="1">
        <v>5046</v>
      </c>
      <c r="BW57" s="1">
        <v>461</v>
      </c>
      <c r="BX57" s="1">
        <v>1467</v>
      </c>
      <c r="BY57" s="1">
        <v>750</v>
      </c>
      <c r="BZ57" s="1">
        <v>424</v>
      </c>
      <c r="CA57" s="1">
        <v>396</v>
      </c>
      <c r="CB57" s="1">
        <v>473</v>
      </c>
      <c r="CC57" s="1">
        <v>328</v>
      </c>
      <c r="CD57" s="1">
        <v>276</v>
      </c>
      <c r="CE57" s="1">
        <v>471</v>
      </c>
      <c r="CF57" s="1">
        <v>643</v>
      </c>
      <c r="CG57" s="1">
        <v>1436</v>
      </c>
      <c r="CH57" s="1">
        <v>4364</v>
      </c>
      <c r="CI57" s="242">
        <v>153</v>
      </c>
      <c r="CJ57" s="22">
        <v>4364</v>
      </c>
      <c r="CK57" s="1">
        <v>1523</v>
      </c>
      <c r="CL57" s="1">
        <v>4364</v>
      </c>
      <c r="CM57" s="1">
        <v>2708</v>
      </c>
      <c r="CN57" s="1">
        <v>349</v>
      </c>
      <c r="CO57" s="1">
        <v>220</v>
      </c>
      <c r="CP57" s="1">
        <v>1081</v>
      </c>
      <c r="CQ57" s="1">
        <v>6</v>
      </c>
      <c r="CR57" s="1">
        <v>2267</v>
      </c>
      <c r="CS57" s="1">
        <v>259</v>
      </c>
      <c r="CT57" s="1">
        <v>90</v>
      </c>
      <c r="CU57" s="1">
        <v>4365</v>
      </c>
      <c r="CV57" s="1">
        <v>1278</v>
      </c>
      <c r="CW57" s="4" t="s">
        <v>193</v>
      </c>
      <c r="CX57" s="1">
        <v>4364</v>
      </c>
      <c r="CY57" s="1">
        <v>405</v>
      </c>
      <c r="CZ57" s="1">
        <v>1017</v>
      </c>
      <c r="DA57" s="1">
        <v>191</v>
      </c>
      <c r="DB57" s="1">
        <v>383</v>
      </c>
      <c r="DC57" s="1">
        <v>708</v>
      </c>
      <c r="DD57" s="1">
        <v>425</v>
      </c>
      <c r="DE57" s="1">
        <v>824</v>
      </c>
      <c r="DF57" s="1">
        <v>129</v>
      </c>
      <c r="DG57" s="1">
        <v>282</v>
      </c>
      <c r="DH57" s="1">
        <v>1523</v>
      </c>
      <c r="DI57" s="4" t="s">
        <v>193</v>
      </c>
      <c r="DJ57" s="1">
        <v>4364</v>
      </c>
      <c r="DK57" s="1">
        <v>150</v>
      </c>
      <c r="DL57" s="1">
        <v>1218</v>
      </c>
      <c r="DM57" s="1">
        <v>2425</v>
      </c>
      <c r="DN57" s="1">
        <v>315</v>
      </c>
      <c r="DO57" s="1">
        <v>256</v>
      </c>
      <c r="DP57" s="6" t="s">
        <v>193</v>
      </c>
    </row>
    <row r="58" spans="2:120">
      <c r="B58" s="5" t="s">
        <v>179</v>
      </c>
      <c r="C58" s="8">
        <f t="shared" si="0"/>
        <v>3.9437000000000002</v>
      </c>
      <c r="D58" s="1">
        <v>394.37</v>
      </c>
      <c r="E58" s="2">
        <f t="shared" si="1"/>
        <v>2.5318640755618285</v>
      </c>
      <c r="F58" s="3">
        <v>23596</v>
      </c>
      <c r="G58" s="1">
        <v>23596</v>
      </c>
      <c r="H58" s="1">
        <v>11646</v>
      </c>
      <c r="I58" s="1">
        <v>11950</v>
      </c>
      <c r="J58" s="1">
        <v>23595</v>
      </c>
      <c r="K58" s="1">
        <v>1629</v>
      </c>
      <c r="L58" s="1">
        <v>3633</v>
      </c>
      <c r="M58" s="1">
        <v>2880</v>
      </c>
      <c r="N58" s="1">
        <v>3817</v>
      </c>
      <c r="O58" s="1">
        <v>3452</v>
      </c>
      <c r="P58" s="1">
        <v>2980</v>
      </c>
      <c r="Q58" s="1">
        <v>2611</v>
      </c>
      <c r="R58" s="1">
        <v>1437</v>
      </c>
      <c r="S58" s="1">
        <v>786</v>
      </c>
      <c r="T58" s="1">
        <v>370</v>
      </c>
      <c r="U58" s="1">
        <v>23321</v>
      </c>
      <c r="V58" s="1">
        <v>275</v>
      </c>
      <c r="W58" s="1">
        <v>5399</v>
      </c>
      <c r="X58" s="1">
        <v>7180</v>
      </c>
      <c r="Y58" s="1">
        <v>251</v>
      </c>
      <c r="Z58" s="1">
        <v>766</v>
      </c>
      <c r="AA58" s="1">
        <v>829</v>
      </c>
      <c r="AB58" s="1">
        <v>1977</v>
      </c>
      <c r="AC58" s="1">
        <v>3357</v>
      </c>
      <c r="AD58" s="1">
        <f t="shared" si="2"/>
        <v>7180</v>
      </c>
      <c r="AE58" s="1">
        <v>23591</v>
      </c>
      <c r="AF58" s="1">
        <v>11561</v>
      </c>
      <c r="AG58" s="1">
        <v>8963</v>
      </c>
      <c r="AH58" s="1">
        <v>24</v>
      </c>
      <c r="AI58" s="1">
        <v>334</v>
      </c>
      <c r="AJ58" s="8">
        <f t="shared" si="3"/>
        <v>2240</v>
      </c>
      <c r="AK58" s="1">
        <v>2178</v>
      </c>
      <c r="AL58" s="1">
        <v>62</v>
      </c>
      <c r="AM58" s="1">
        <v>1409</v>
      </c>
      <c r="AN58" s="1">
        <v>737</v>
      </c>
      <c r="AO58" s="1">
        <v>125</v>
      </c>
      <c r="AP58" s="1">
        <v>239</v>
      </c>
      <c r="AQ58" s="1">
        <v>308</v>
      </c>
      <c r="AR58" s="1">
        <v>5372</v>
      </c>
      <c r="AS58" s="1">
        <v>810</v>
      </c>
      <c r="AT58" s="1">
        <v>3296</v>
      </c>
      <c r="AU58" s="1">
        <v>621</v>
      </c>
      <c r="AV58" s="1">
        <v>189</v>
      </c>
      <c r="AW58" s="1">
        <v>456</v>
      </c>
      <c r="AX58" s="1">
        <v>4385</v>
      </c>
      <c r="AY58" s="1">
        <v>1824</v>
      </c>
      <c r="AZ58" s="1">
        <v>2024</v>
      </c>
      <c r="BA58" s="1">
        <v>537</v>
      </c>
      <c r="BB58" s="1">
        <v>864</v>
      </c>
      <c r="BC58" s="1">
        <v>322</v>
      </c>
      <c r="BD58" s="1">
        <v>542</v>
      </c>
      <c r="BE58" s="1">
        <v>23596</v>
      </c>
      <c r="BF58" s="1">
        <v>5626</v>
      </c>
      <c r="BG58" s="1">
        <v>10131</v>
      </c>
      <c r="BH58" s="1">
        <v>90</v>
      </c>
      <c r="BI58" s="1">
        <v>283</v>
      </c>
      <c r="BJ58" s="1">
        <v>12</v>
      </c>
      <c r="BK58" s="1">
        <v>5511</v>
      </c>
      <c r="BL58" s="1">
        <v>314</v>
      </c>
      <c r="BM58" s="1">
        <v>148</v>
      </c>
      <c r="BN58" s="1">
        <v>1481</v>
      </c>
      <c r="BO58" s="1">
        <v>18332</v>
      </c>
      <c r="BP58" s="1">
        <v>10850</v>
      </c>
      <c r="BQ58" s="1">
        <v>5841</v>
      </c>
      <c r="BR58" s="1">
        <v>2096</v>
      </c>
      <c r="BS58" s="1">
        <v>1251</v>
      </c>
      <c r="BT58" s="1">
        <v>1080</v>
      </c>
      <c r="BU58" s="1">
        <v>582</v>
      </c>
      <c r="BV58" s="1">
        <v>9625</v>
      </c>
      <c r="BW58" s="1">
        <v>674</v>
      </c>
      <c r="BX58" s="1">
        <v>1336</v>
      </c>
      <c r="BY58" s="1">
        <v>967</v>
      </c>
      <c r="BZ58" s="1">
        <v>838</v>
      </c>
      <c r="CA58" s="1">
        <v>831</v>
      </c>
      <c r="CB58" s="1">
        <v>1100</v>
      </c>
      <c r="CC58" s="1">
        <v>855</v>
      </c>
      <c r="CD58" s="1">
        <v>1167</v>
      </c>
      <c r="CE58" s="1">
        <v>1857</v>
      </c>
      <c r="CF58" s="1">
        <v>1886</v>
      </c>
      <c r="CG58" s="1">
        <v>4776</v>
      </c>
      <c r="CH58" s="1">
        <v>9211</v>
      </c>
      <c r="CI58" s="242">
        <v>1008</v>
      </c>
      <c r="CJ58" s="22">
        <v>9211</v>
      </c>
      <c r="CK58" s="1">
        <v>3085</v>
      </c>
      <c r="CL58" s="1">
        <v>9211</v>
      </c>
      <c r="CM58" s="1">
        <v>4463</v>
      </c>
      <c r="CN58" s="1">
        <v>1070</v>
      </c>
      <c r="CO58" s="1">
        <v>893</v>
      </c>
      <c r="CP58" s="1">
        <v>2747</v>
      </c>
      <c r="CQ58" s="1">
        <v>38</v>
      </c>
      <c r="CR58" s="1">
        <v>5626</v>
      </c>
      <c r="CS58" s="1">
        <v>866</v>
      </c>
      <c r="CT58" s="1">
        <v>284</v>
      </c>
      <c r="CU58" s="1">
        <v>9211</v>
      </c>
      <c r="CV58" s="1">
        <v>3210</v>
      </c>
      <c r="CW58" s="4" t="s">
        <v>193</v>
      </c>
      <c r="CX58" s="1">
        <v>9211</v>
      </c>
      <c r="CY58" s="1">
        <v>842</v>
      </c>
      <c r="CZ58" s="1">
        <v>2182</v>
      </c>
      <c r="DA58" s="1">
        <v>343</v>
      </c>
      <c r="DB58" s="1">
        <v>1095</v>
      </c>
      <c r="DC58" s="1">
        <v>1576</v>
      </c>
      <c r="DD58" s="1">
        <v>1042</v>
      </c>
      <c r="DE58" s="1">
        <v>987</v>
      </c>
      <c r="DF58" s="1">
        <v>454</v>
      </c>
      <c r="DG58" s="1">
        <v>690</v>
      </c>
      <c r="DH58" s="1">
        <v>3085</v>
      </c>
      <c r="DI58" s="4" t="s">
        <v>193</v>
      </c>
      <c r="DJ58" s="1">
        <v>9211</v>
      </c>
      <c r="DK58" s="1">
        <v>538</v>
      </c>
      <c r="DL58" s="1">
        <v>3297</v>
      </c>
      <c r="DM58" s="1">
        <v>2693</v>
      </c>
      <c r="DN58" s="1">
        <v>2048</v>
      </c>
      <c r="DO58" s="1">
        <v>635</v>
      </c>
      <c r="DP58" s="6" t="s">
        <v>193</v>
      </c>
    </row>
    <row r="59" spans="2:120">
      <c r="B59" s="5" t="s">
        <v>180</v>
      </c>
      <c r="C59" s="8">
        <f t="shared" si="0"/>
        <v>6.14</v>
      </c>
      <c r="D59" s="1">
        <v>614</v>
      </c>
      <c r="E59" s="2">
        <f t="shared" si="1"/>
        <v>2.4118714359771904</v>
      </c>
      <c r="F59" s="3">
        <v>9329</v>
      </c>
      <c r="G59" s="1">
        <v>9329</v>
      </c>
      <c r="H59" s="1">
        <v>4562</v>
      </c>
      <c r="I59" s="1">
        <v>4767</v>
      </c>
      <c r="J59" s="1">
        <v>9331</v>
      </c>
      <c r="K59" s="1">
        <v>364</v>
      </c>
      <c r="L59" s="1">
        <v>1205</v>
      </c>
      <c r="M59" s="1">
        <v>818</v>
      </c>
      <c r="N59" s="1">
        <v>793</v>
      </c>
      <c r="O59" s="1">
        <v>1037</v>
      </c>
      <c r="P59" s="1">
        <v>1348</v>
      </c>
      <c r="Q59" s="1">
        <v>1287</v>
      </c>
      <c r="R59" s="1">
        <v>1136</v>
      </c>
      <c r="S59" s="1">
        <v>926</v>
      </c>
      <c r="T59" s="1">
        <v>417</v>
      </c>
      <c r="U59" s="1">
        <v>9305</v>
      </c>
      <c r="V59" s="1">
        <v>24</v>
      </c>
      <c r="W59" s="1">
        <v>2045</v>
      </c>
      <c r="X59" s="1">
        <v>1007</v>
      </c>
      <c r="Y59" s="1">
        <v>88</v>
      </c>
      <c r="Z59" s="1">
        <v>305</v>
      </c>
      <c r="AA59" s="1">
        <v>186</v>
      </c>
      <c r="AB59" s="1">
        <v>188</v>
      </c>
      <c r="AC59" s="1">
        <v>242</v>
      </c>
      <c r="AD59" s="1">
        <f t="shared" si="2"/>
        <v>1009</v>
      </c>
      <c r="AE59" s="1">
        <v>9330</v>
      </c>
      <c r="AF59" s="1">
        <v>7396</v>
      </c>
      <c r="AG59" s="1">
        <v>7046</v>
      </c>
      <c r="AH59" s="1">
        <v>2</v>
      </c>
      <c r="AI59" s="1">
        <v>128</v>
      </c>
      <c r="AJ59" s="8">
        <f t="shared" si="3"/>
        <v>220</v>
      </c>
      <c r="AK59" s="1">
        <v>218</v>
      </c>
      <c r="AL59" s="1">
        <v>2</v>
      </c>
      <c r="AM59" s="1">
        <v>217</v>
      </c>
      <c r="AN59" s="1">
        <v>79</v>
      </c>
      <c r="AO59" s="1">
        <v>10</v>
      </c>
      <c r="AP59" s="1">
        <v>93</v>
      </c>
      <c r="AQ59" s="1">
        <v>35</v>
      </c>
      <c r="AR59" s="1">
        <v>1391</v>
      </c>
      <c r="AS59" s="1">
        <v>996</v>
      </c>
      <c r="AT59" s="1">
        <v>186</v>
      </c>
      <c r="AU59" s="1">
        <v>18</v>
      </c>
      <c r="AV59" s="1">
        <v>101</v>
      </c>
      <c r="AW59" s="1">
        <v>90</v>
      </c>
      <c r="AX59" s="1">
        <v>170</v>
      </c>
      <c r="AY59" s="1">
        <v>49</v>
      </c>
      <c r="AZ59" s="1">
        <v>85</v>
      </c>
      <c r="BA59" s="1">
        <v>36</v>
      </c>
      <c r="BB59" s="1">
        <v>156</v>
      </c>
      <c r="BC59" s="1">
        <v>25</v>
      </c>
      <c r="BD59" s="1">
        <v>131</v>
      </c>
      <c r="BE59" s="1">
        <v>9330</v>
      </c>
      <c r="BF59" s="1">
        <v>2594</v>
      </c>
      <c r="BG59" s="1">
        <v>4871</v>
      </c>
      <c r="BH59" s="1">
        <v>15</v>
      </c>
      <c r="BI59" s="1">
        <v>352</v>
      </c>
      <c r="BJ59" s="1">
        <v>16</v>
      </c>
      <c r="BK59" s="1">
        <v>304</v>
      </c>
      <c r="BL59" s="1">
        <v>686</v>
      </c>
      <c r="BM59" s="1">
        <v>42</v>
      </c>
      <c r="BN59" s="1">
        <v>450</v>
      </c>
      <c r="BO59" s="1">
        <v>7761</v>
      </c>
      <c r="BP59" s="1">
        <v>4440</v>
      </c>
      <c r="BQ59" s="1">
        <v>2468</v>
      </c>
      <c r="BR59" s="1">
        <v>814</v>
      </c>
      <c r="BS59" s="1">
        <v>882</v>
      </c>
      <c r="BT59" s="1">
        <v>149</v>
      </c>
      <c r="BU59" s="1">
        <v>127</v>
      </c>
      <c r="BV59" s="1">
        <v>4256</v>
      </c>
      <c r="BW59" s="1">
        <v>986</v>
      </c>
      <c r="BX59" s="1">
        <v>1249</v>
      </c>
      <c r="BY59" s="1">
        <v>594</v>
      </c>
      <c r="BZ59" s="1">
        <v>453</v>
      </c>
      <c r="CA59" s="1">
        <v>219</v>
      </c>
      <c r="CB59" s="1">
        <v>227</v>
      </c>
      <c r="CC59" s="1">
        <v>216</v>
      </c>
      <c r="CD59" s="1">
        <v>116</v>
      </c>
      <c r="CE59" s="1">
        <v>196</v>
      </c>
      <c r="CF59" s="1">
        <v>499</v>
      </c>
      <c r="CG59" s="1">
        <v>992</v>
      </c>
      <c r="CH59" s="1">
        <v>3858</v>
      </c>
      <c r="CI59" s="242">
        <v>73</v>
      </c>
      <c r="CJ59" s="22">
        <v>3858</v>
      </c>
      <c r="CK59" s="1">
        <v>1108</v>
      </c>
      <c r="CL59" s="1">
        <v>3858</v>
      </c>
      <c r="CM59" s="1">
        <v>3132</v>
      </c>
      <c r="CN59" s="1">
        <v>80</v>
      </c>
      <c r="CO59" s="1">
        <v>167</v>
      </c>
      <c r="CP59" s="1">
        <v>473</v>
      </c>
      <c r="CQ59" s="1">
        <v>6</v>
      </c>
      <c r="CR59" s="1">
        <v>1612</v>
      </c>
      <c r="CS59" s="1">
        <v>60</v>
      </c>
      <c r="CT59" s="1">
        <v>27</v>
      </c>
      <c r="CU59" s="1">
        <v>3858</v>
      </c>
      <c r="CV59" s="1">
        <v>476</v>
      </c>
      <c r="CW59" s="4" t="s">
        <v>193</v>
      </c>
      <c r="CX59" s="1">
        <v>3857</v>
      </c>
      <c r="CY59" s="1">
        <v>661</v>
      </c>
      <c r="CZ59" s="1">
        <v>409</v>
      </c>
      <c r="DA59" s="1">
        <v>625</v>
      </c>
      <c r="DB59" s="1">
        <v>136</v>
      </c>
      <c r="DC59" s="1">
        <v>830</v>
      </c>
      <c r="DD59" s="1">
        <v>414</v>
      </c>
      <c r="DE59" s="1">
        <v>564</v>
      </c>
      <c r="DF59" s="1">
        <v>112</v>
      </c>
      <c r="DG59" s="1">
        <v>106</v>
      </c>
      <c r="DH59" s="1">
        <v>1108</v>
      </c>
      <c r="DI59" s="4" t="s">
        <v>193</v>
      </c>
      <c r="DJ59" s="1">
        <v>3858</v>
      </c>
      <c r="DK59" s="1">
        <v>2088</v>
      </c>
      <c r="DL59" s="1">
        <v>719</v>
      </c>
      <c r="DM59" s="1">
        <v>104</v>
      </c>
      <c r="DN59" s="1">
        <v>896</v>
      </c>
      <c r="DO59" s="1">
        <v>51</v>
      </c>
      <c r="DP59" s="6" t="s">
        <v>193</v>
      </c>
    </row>
    <row r="60" spans="2:120">
      <c r="B60" s="5" t="s">
        <v>181</v>
      </c>
      <c r="C60" s="8">
        <f t="shared" si="0"/>
        <v>4.3952999999999998</v>
      </c>
      <c r="D60" s="1">
        <v>439.53</v>
      </c>
      <c r="E60" s="2">
        <f t="shared" si="1"/>
        <v>2.3725305738476012</v>
      </c>
      <c r="F60" s="3">
        <v>10145</v>
      </c>
      <c r="G60" s="1">
        <v>10145</v>
      </c>
      <c r="H60" s="1">
        <v>4887</v>
      </c>
      <c r="I60" s="1">
        <v>5258</v>
      </c>
      <c r="J60" s="1">
        <v>10145</v>
      </c>
      <c r="K60" s="1">
        <v>491</v>
      </c>
      <c r="L60" s="1">
        <v>1511</v>
      </c>
      <c r="M60" s="1">
        <v>871</v>
      </c>
      <c r="N60" s="1">
        <v>838</v>
      </c>
      <c r="O60" s="1">
        <v>1307</v>
      </c>
      <c r="P60" s="1">
        <v>1392</v>
      </c>
      <c r="Q60" s="1">
        <v>1281</v>
      </c>
      <c r="R60" s="1">
        <v>1139</v>
      </c>
      <c r="S60" s="1">
        <v>887</v>
      </c>
      <c r="T60" s="1">
        <v>428</v>
      </c>
      <c r="U60" s="1">
        <v>10088</v>
      </c>
      <c r="V60" s="1">
        <v>57</v>
      </c>
      <c r="W60" s="1">
        <v>2336</v>
      </c>
      <c r="X60" s="1">
        <v>911</v>
      </c>
      <c r="Y60" s="1">
        <v>61</v>
      </c>
      <c r="Z60" s="1">
        <v>170</v>
      </c>
      <c r="AA60" s="1">
        <v>178</v>
      </c>
      <c r="AB60" s="1">
        <v>239</v>
      </c>
      <c r="AC60" s="1">
        <v>264</v>
      </c>
      <c r="AD60" s="1">
        <f t="shared" si="2"/>
        <v>912</v>
      </c>
      <c r="AE60" s="1">
        <v>10143</v>
      </c>
      <c r="AF60" s="1">
        <v>8218</v>
      </c>
      <c r="AG60" s="1">
        <v>7922</v>
      </c>
      <c r="AH60" s="1">
        <v>6</v>
      </c>
      <c r="AI60" s="1">
        <v>115</v>
      </c>
      <c r="AJ60" s="8">
        <f t="shared" si="3"/>
        <v>175</v>
      </c>
      <c r="AK60" s="1">
        <v>175</v>
      </c>
      <c r="AL60" s="1">
        <v>0</v>
      </c>
      <c r="AM60" s="1">
        <v>362</v>
      </c>
      <c r="AN60" s="1">
        <v>148</v>
      </c>
      <c r="AO60" s="1">
        <v>13</v>
      </c>
      <c r="AP60" s="1">
        <v>129</v>
      </c>
      <c r="AQ60" s="1">
        <v>72</v>
      </c>
      <c r="AR60" s="1">
        <v>1132</v>
      </c>
      <c r="AS60" s="1">
        <v>643</v>
      </c>
      <c r="AT60" s="1">
        <v>179</v>
      </c>
      <c r="AU60" s="1">
        <v>44</v>
      </c>
      <c r="AV60" s="1">
        <v>130</v>
      </c>
      <c r="AW60" s="1">
        <v>136</v>
      </c>
      <c r="AX60" s="1">
        <v>198</v>
      </c>
      <c r="AY60" s="1">
        <v>79</v>
      </c>
      <c r="AZ60" s="1">
        <v>92</v>
      </c>
      <c r="BA60" s="1">
        <v>27</v>
      </c>
      <c r="BB60" s="1">
        <v>233</v>
      </c>
      <c r="BC60" s="1">
        <v>54</v>
      </c>
      <c r="BD60" s="1">
        <v>179</v>
      </c>
      <c r="BE60" s="1">
        <v>10145</v>
      </c>
      <c r="BF60" s="1">
        <v>3227</v>
      </c>
      <c r="BG60" s="1">
        <v>5192</v>
      </c>
      <c r="BH60" s="1">
        <v>35</v>
      </c>
      <c r="BI60" s="1">
        <v>250</v>
      </c>
      <c r="BJ60" s="1">
        <v>14</v>
      </c>
      <c r="BK60" s="1">
        <v>391</v>
      </c>
      <c r="BL60" s="1">
        <v>478</v>
      </c>
      <c r="BM60" s="1">
        <v>37</v>
      </c>
      <c r="BN60" s="1">
        <v>521</v>
      </c>
      <c r="BO60" s="1">
        <v>8146</v>
      </c>
      <c r="BP60" s="1">
        <v>4672</v>
      </c>
      <c r="BQ60" s="1">
        <v>2691</v>
      </c>
      <c r="BR60" s="1">
        <v>931</v>
      </c>
      <c r="BS60" s="1">
        <v>750</v>
      </c>
      <c r="BT60" s="1">
        <v>170</v>
      </c>
      <c r="BU60" s="1">
        <v>130</v>
      </c>
      <c r="BV60" s="1">
        <v>4457</v>
      </c>
      <c r="BW60" s="1">
        <v>807</v>
      </c>
      <c r="BX60" s="1">
        <v>1303</v>
      </c>
      <c r="BY60" s="1">
        <v>676</v>
      </c>
      <c r="BZ60" s="1">
        <v>475</v>
      </c>
      <c r="CA60" s="1">
        <v>324</v>
      </c>
      <c r="CB60" s="1">
        <v>262</v>
      </c>
      <c r="CC60" s="1">
        <v>213</v>
      </c>
      <c r="CD60" s="1">
        <v>153</v>
      </c>
      <c r="CE60" s="1">
        <v>244</v>
      </c>
      <c r="CF60" s="1">
        <v>539</v>
      </c>
      <c r="CG60" s="1">
        <v>1110</v>
      </c>
      <c r="CH60" s="1">
        <v>4252</v>
      </c>
      <c r="CI60" s="242">
        <v>65</v>
      </c>
      <c r="CJ60" s="22">
        <v>4254</v>
      </c>
      <c r="CK60" s="1">
        <v>1279</v>
      </c>
      <c r="CL60" s="1">
        <v>4247</v>
      </c>
      <c r="CM60" s="1">
        <v>3352</v>
      </c>
      <c r="CN60" s="1">
        <v>230</v>
      </c>
      <c r="CO60" s="1">
        <v>177</v>
      </c>
      <c r="CP60" s="1">
        <v>487</v>
      </c>
      <c r="CQ60" s="1">
        <v>1</v>
      </c>
      <c r="CR60" s="1">
        <v>1877</v>
      </c>
      <c r="CS60" s="1">
        <v>85</v>
      </c>
      <c r="CT60" s="1">
        <v>50</v>
      </c>
      <c r="CU60" s="1">
        <v>4252</v>
      </c>
      <c r="CV60" s="1">
        <v>630</v>
      </c>
      <c r="CW60" s="4" t="s">
        <v>193</v>
      </c>
      <c r="CX60" s="1">
        <v>4252</v>
      </c>
      <c r="CY60" s="1">
        <v>713</v>
      </c>
      <c r="CZ60" s="1">
        <v>564</v>
      </c>
      <c r="DA60" s="1">
        <v>573</v>
      </c>
      <c r="DB60" s="1">
        <v>240</v>
      </c>
      <c r="DC60" s="1">
        <v>999</v>
      </c>
      <c r="DD60" s="1">
        <v>456</v>
      </c>
      <c r="DE60" s="1">
        <v>537</v>
      </c>
      <c r="DF60" s="1">
        <v>73</v>
      </c>
      <c r="DG60" s="1">
        <v>97</v>
      </c>
      <c r="DH60" s="1">
        <v>1279</v>
      </c>
      <c r="DI60" s="4" t="s">
        <v>193</v>
      </c>
      <c r="DJ60" s="1">
        <v>4253</v>
      </c>
      <c r="DK60" s="1">
        <v>1687</v>
      </c>
      <c r="DL60" s="1">
        <v>1460</v>
      </c>
      <c r="DM60" s="1">
        <v>239</v>
      </c>
      <c r="DN60" s="1">
        <v>785</v>
      </c>
      <c r="DO60" s="1">
        <v>82</v>
      </c>
      <c r="DP60" s="6" t="s">
        <v>193</v>
      </c>
    </row>
    <row r="61" spans="2:120">
      <c r="B61" s="5" t="s">
        <v>182</v>
      </c>
      <c r="C61" s="8">
        <f t="shared" si="0"/>
        <v>2.8976999999999999</v>
      </c>
      <c r="D61" s="1">
        <v>289.77</v>
      </c>
      <c r="E61" s="2">
        <f t="shared" si="1"/>
        <v>2.3628443607252176</v>
      </c>
      <c r="F61" s="3">
        <v>10035</v>
      </c>
      <c r="G61" s="1">
        <v>10035</v>
      </c>
      <c r="H61" s="1">
        <v>4737</v>
      </c>
      <c r="I61" s="1">
        <v>5298</v>
      </c>
      <c r="J61" s="1">
        <v>10045</v>
      </c>
      <c r="K61" s="1">
        <v>646</v>
      </c>
      <c r="L61" s="1">
        <v>1492</v>
      </c>
      <c r="M61" s="1">
        <v>970</v>
      </c>
      <c r="N61" s="1">
        <v>1284</v>
      </c>
      <c r="O61" s="1">
        <v>1289</v>
      </c>
      <c r="P61" s="1">
        <v>1283</v>
      </c>
      <c r="Q61" s="1">
        <v>1293</v>
      </c>
      <c r="R61" s="1">
        <v>943</v>
      </c>
      <c r="S61" s="1">
        <v>602</v>
      </c>
      <c r="T61" s="1">
        <v>243</v>
      </c>
      <c r="U61" s="1">
        <v>10035</v>
      </c>
      <c r="V61" s="1">
        <v>0</v>
      </c>
      <c r="W61" s="1">
        <v>2609</v>
      </c>
      <c r="X61" s="1">
        <v>1114</v>
      </c>
      <c r="Y61" s="1">
        <v>78</v>
      </c>
      <c r="Z61" s="1">
        <v>170</v>
      </c>
      <c r="AA61" s="1">
        <v>130</v>
      </c>
      <c r="AB61" s="1">
        <v>348</v>
      </c>
      <c r="AC61" s="1">
        <v>387</v>
      </c>
      <c r="AD61" s="1">
        <f t="shared" si="2"/>
        <v>1113</v>
      </c>
      <c r="AE61" s="1">
        <v>10037</v>
      </c>
      <c r="AF61" s="1">
        <v>8211</v>
      </c>
      <c r="AG61" s="1">
        <v>7734</v>
      </c>
      <c r="AH61" s="1">
        <v>1</v>
      </c>
      <c r="AI61" s="1">
        <v>132</v>
      </c>
      <c r="AJ61" s="8">
        <f t="shared" si="3"/>
        <v>344</v>
      </c>
      <c r="AK61" s="1">
        <v>343</v>
      </c>
      <c r="AL61" s="1">
        <v>1</v>
      </c>
      <c r="AM61" s="1">
        <v>519</v>
      </c>
      <c r="AN61" s="1">
        <v>327</v>
      </c>
      <c r="AO61" s="1">
        <v>17</v>
      </c>
      <c r="AP61" s="1">
        <v>102</v>
      </c>
      <c r="AQ61" s="1">
        <v>73</v>
      </c>
      <c r="AR61" s="1">
        <v>737</v>
      </c>
      <c r="AS61" s="1">
        <v>325</v>
      </c>
      <c r="AT61" s="1">
        <v>204</v>
      </c>
      <c r="AU61" s="1">
        <v>36</v>
      </c>
      <c r="AV61" s="1">
        <v>61</v>
      </c>
      <c r="AW61" s="1">
        <v>111</v>
      </c>
      <c r="AX61" s="1">
        <v>454</v>
      </c>
      <c r="AY61" s="1">
        <v>175</v>
      </c>
      <c r="AZ61" s="1">
        <v>206</v>
      </c>
      <c r="BA61" s="1">
        <v>73</v>
      </c>
      <c r="BB61" s="1">
        <v>116</v>
      </c>
      <c r="BC61" s="1">
        <v>34</v>
      </c>
      <c r="BD61" s="1">
        <v>82</v>
      </c>
      <c r="BE61" s="1">
        <v>10039</v>
      </c>
      <c r="BF61" s="1">
        <v>3725</v>
      </c>
      <c r="BG61" s="1">
        <v>5004</v>
      </c>
      <c r="BH61" s="1">
        <v>32</v>
      </c>
      <c r="BI61" s="1">
        <v>107</v>
      </c>
      <c r="BJ61" s="1">
        <v>8</v>
      </c>
      <c r="BK61" s="1">
        <v>393</v>
      </c>
      <c r="BL61" s="1">
        <v>122</v>
      </c>
      <c r="BM61" s="1">
        <v>50</v>
      </c>
      <c r="BN61" s="1">
        <v>598</v>
      </c>
      <c r="BO61" s="1">
        <v>7900</v>
      </c>
      <c r="BP61" s="1">
        <v>4788</v>
      </c>
      <c r="BQ61" s="1">
        <v>2818</v>
      </c>
      <c r="BR61" s="1">
        <v>978</v>
      </c>
      <c r="BS61" s="1">
        <v>604</v>
      </c>
      <c r="BT61" s="1">
        <v>248</v>
      </c>
      <c r="BU61" s="1">
        <v>140</v>
      </c>
      <c r="BV61" s="1">
        <v>4506</v>
      </c>
      <c r="BW61" s="1">
        <v>500</v>
      </c>
      <c r="BX61" s="1">
        <v>1026</v>
      </c>
      <c r="BY61" s="1">
        <v>571</v>
      </c>
      <c r="BZ61" s="1">
        <v>533</v>
      </c>
      <c r="CA61" s="1">
        <v>443</v>
      </c>
      <c r="CB61" s="1">
        <v>437</v>
      </c>
      <c r="CC61" s="1">
        <v>295</v>
      </c>
      <c r="CD61" s="1">
        <v>262</v>
      </c>
      <c r="CE61" s="1">
        <v>439</v>
      </c>
      <c r="CF61" s="1">
        <v>503</v>
      </c>
      <c r="CG61" s="1">
        <v>1476</v>
      </c>
      <c r="CH61" s="1">
        <v>4247</v>
      </c>
      <c r="CI61" s="242">
        <v>118</v>
      </c>
      <c r="CJ61" s="22">
        <v>4247</v>
      </c>
      <c r="CK61" s="1">
        <v>1520</v>
      </c>
      <c r="CL61" s="1">
        <v>4245</v>
      </c>
      <c r="CM61" s="1">
        <v>2750</v>
      </c>
      <c r="CN61" s="1">
        <v>743</v>
      </c>
      <c r="CO61" s="1">
        <v>124</v>
      </c>
      <c r="CP61" s="1">
        <v>609</v>
      </c>
      <c r="CQ61" s="1">
        <v>19</v>
      </c>
      <c r="CR61" s="1">
        <v>2330</v>
      </c>
      <c r="CS61" s="1">
        <v>255</v>
      </c>
      <c r="CT61" s="1">
        <v>86</v>
      </c>
      <c r="CU61" s="1">
        <v>4247</v>
      </c>
      <c r="CV61" s="1">
        <v>971</v>
      </c>
      <c r="CW61" s="4" t="s">
        <v>193</v>
      </c>
      <c r="CX61" s="1">
        <v>4245</v>
      </c>
      <c r="CY61" s="1">
        <v>584</v>
      </c>
      <c r="CZ61" s="1">
        <v>732</v>
      </c>
      <c r="DA61" s="1">
        <v>349</v>
      </c>
      <c r="DB61" s="1">
        <v>453</v>
      </c>
      <c r="DC61" s="1">
        <v>815</v>
      </c>
      <c r="DD61" s="1">
        <v>569</v>
      </c>
      <c r="DE61" s="1">
        <v>531</v>
      </c>
      <c r="DF61" s="1">
        <v>85</v>
      </c>
      <c r="DG61" s="1">
        <v>127</v>
      </c>
      <c r="DH61" s="1">
        <v>1520</v>
      </c>
      <c r="DI61" s="4" t="s">
        <v>193</v>
      </c>
      <c r="DJ61" s="1">
        <v>4247</v>
      </c>
      <c r="DK61" s="1">
        <v>812</v>
      </c>
      <c r="DL61" s="1">
        <v>1801</v>
      </c>
      <c r="DM61" s="1">
        <v>687</v>
      </c>
      <c r="DN61" s="1">
        <v>913</v>
      </c>
      <c r="DO61" s="1">
        <v>34</v>
      </c>
      <c r="DP61" s="6" t="s">
        <v>193</v>
      </c>
    </row>
    <row r="62" spans="2:120">
      <c r="B62" s="5" t="s">
        <v>183</v>
      </c>
      <c r="C62" s="8">
        <f t="shared" si="0"/>
        <v>6.4644000000000004</v>
      </c>
      <c r="D62" s="1">
        <v>646.44000000000005</v>
      </c>
      <c r="E62" s="2">
        <f t="shared" si="1"/>
        <v>2.5224101479915433</v>
      </c>
      <c r="F62" s="3">
        <v>11965</v>
      </c>
      <c r="G62" s="1">
        <v>11965</v>
      </c>
      <c r="H62" s="1">
        <v>5760</v>
      </c>
      <c r="I62" s="1">
        <v>6205</v>
      </c>
      <c r="J62" s="1">
        <v>11966</v>
      </c>
      <c r="K62" s="1">
        <v>701</v>
      </c>
      <c r="L62" s="1">
        <v>1831</v>
      </c>
      <c r="M62" s="1">
        <v>956</v>
      </c>
      <c r="N62" s="1">
        <v>1159</v>
      </c>
      <c r="O62" s="1">
        <v>1681</v>
      </c>
      <c r="P62" s="1">
        <v>1732</v>
      </c>
      <c r="Q62" s="1">
        <v>1496</v>
      </c>
      <c r="R62" s="1">
        <v>1191</v>
      </c>
      <c r="S62" s="1">
        <v>834</v>
      </c>
      <c r="T62" s="1">
        <v>385</v>
      </c>
      <c r="U62" s="1">
        <v>11931</v>
      </c>
      <c r="V62" s="1">
        <v>34</v>
      </c>
      <c r="W62" s="1">
        <v>2579</v>
      </c>
      <c r="X62" s="1">
        <v>1096</v>
      </c>
      <c r="Y62" s="1">
        <v>85</v>
      </c>
      <c r="Z62" s="1">
        <v>191</v>
      </c>
      <c r="AA62" s="1">
        <v>169</v>
      </c>
      <c r="AB62" s="1">
        <v>342</v>
      </c>
      <c r="AC62" s="1">
        <v>309</v>
      </c>
      <c r="AD62" s="1">
        <f t="shared" si="2"/>
        <v>1096</v>
      </c>
      <c r="AE62" s="1">
        <v>11967</v>
      </c>
      <c r="AF62" s="1">
        <v>9857</v>
      </c>
      <c r="AG62" s="1">
        <v>9486</v>
      </c>
      <c r="AH62" s="1">
        <v>1</v>
      </c>
      <c r="AI62" s="1">
        <v>153</v>
      </c>
      <c r="AJ62" s="8">
        <f t="shared" si="3"/>
        <v>217</v>
      </c>
      <c r="AK62" s="1">
        <v>211</v>
      </c>
      <c r="AL62" s="1">
        <v>6</v>
      </c>
      <c r="AM62" s="1">
        <v>333</v>
      </c>
      <c r="AN62" s="1">
        <v>154</v>
      </c>
      <c r="AO62" s="1">
        <v>24</v>
      </c>
      <c r="AP62" s="1">
        <v>98</v>
      </c>
      <c r="AQ62" s="1">
        <v>57</v>
      </c>
      <c r="AR62" s="1">
        <v>1294</v>
      </c>
      <c r="AS62" s="1">
        <v>770</v>
      </c>
      <c r="AT62" s="1">
        <v>224</v>
      </c>
      <c r="AU62" s="1">
        <v>39</v>
      </c>
      <c r="AV62" s="1">
        <v>153</v>
      </c>
      <c r="AW62" s="1">
        <v>108</v>
      </c>
      <c r="AX62" s="1">
        <v>279</v>
      </c>
      <c r="AY62" s="1">
        <v>102</v>
      </c>
      <c r="AZ62" s="1">
        <v>147</v>
      </c>
      <c r="BA62" s="1">
        <v>30</v>
      </c>
      <c r="BB62" s="1">
        <v>204</v>
      </c>
      <c r="BC62" s="1">
        <v>49</v>
      </c>
      <c r="BD62" s="1">
        <v>155</v>
      </c>
      <c r="BE62" s="1">
        <v>11965</v>
      </c>
      <c r="BF62" s="1">
        <v>3819</v>
      </c>
      <c r="BG62" s="1">
        <v>6252</v>
      </c>
      <c r="BH62" s="1">
        <v>54</v>
      </c>
      <c r="BI62" s="1">
        <v>299</v>
      </c>
      <c r="BJ62" s="1">
        <v>11</v>
      </c>
      <c r="BK62" s="1">
        <v>416</v>
      </c>
      <c r="BL62" s="1">
        <v>440</v>
      </c>
      <c r="BM62" s="1">
        <v>69</v>
      </c>
      <c r="BN62" s="1">
        <v>605</v>
      </c>
      <c r="BO62" s="1">
        <v>9435</v>
      </c>
      <c r="BP62" s="1">
        <v>5902</v>
      </c>
      <c r="BQ62" s="1">
        <v>3521</v>
      </c>
      <c r="BR62" s="1">
        <v>1157</v>
      </c>
      <c r="BS62" s="1">
        <v>861</v>
      </c>
      <c r="BT62" s="1">
        <v>223</v>
      </c>
      <c r="BU62" s="1">
        <v>140</v>
      </c>
      <c r="BV62" s="1">
        <v>5652</v>
      </c>
      <c r="BW62" s="1">
        <v>933</v>
      </c>
      <c r="BX62" s="1">
        <v>1651</v>
      </c>
      <c r="BY62" s="1">
        <v>831</v>
      </c>
      <c r="BZ62" s="1">
        <v>612</v>
      </c>
      <c r="CA62" s="1">
        <v>410</v>
      </c>
      <c r="CB62" s="1">
        <v>391</v>
      </c>
      <c r="CC62" s="1">
        <v>313</v>
      </c>
      <c r="CD62" s="1">
        <v>198</v>
      </c>
      <c r="CE62" s="1">
        <v>313</v>
      </c>
      <c r="CF62" s="1">
        <v>535</v>
      </c>
      <c r="CG62" s="1">
        <v>1230</v>
      </c>
      <c r="CH62" s="1">
        <v>4730</v>
      </c>
      <c r="CI62" s="242">
        <v>74</v>
      </c>
      <c r="CJ62" s="22">
        <v>4730</v>
      </c>
      <c r="CK62" s="1">
        <v>1371</v>
      </c>
      <c r="CL62" s="1">
        <v>4728</v>
      </c>
      <c r="CM62" s="1">
        <v>3852</v>
      </c>
      <c r="CN62" s="1">
        <v>217</v>
      </c>
      <c r="CO62" s="1">
        <v>168</v>
      </c>
      <c r="CP62" s="1">
        <v>486</v>
      </c>
      <c r="CQ62" s="1">
        <v>5</v>
      </c>
      <c r="CR62" s="1">
        <v>1982</v>
      </c>
      <c r="CS62" s="1">
        <v>111</v>
      </c>
      <c r="CT62" s="1">
        <v>31</v>
      </c>
      <c r="CU62" s="1">
        <v>4730</v>
      </c>
      <c r="CV62" s="1">
        <v>511</v>
      </c>
      <c r="CW62" s="4" t="s">
        <v>193</v>
      </c>
      <c r="CX62" s="1">
        <v>4729</v>
      </c>
      <c r="CY62" s="1">
        <v>654</v>
      </c>
      <c r="CZ62" s="1">
        <v>478</v>
      </c>
      <c r="DA62" s="1">
        <v>575</v>
      </c>
      <c r="DB62" s="1">
        <v>266</v>
      </c>
      <c r="DC62" s="1">
        <v>1251</v>
      </c>
      <c r="DD62" s="1">
        <v>587</v>
      </c>
      <c r="DE62" s="1">
        <v>709</v>
      </c>
      <c r="DF62" s="1">
        <v>103</v>
      </c>
      <c r="DG62" s="1">
        <v>106</v>
      </c>
      <c r="DH62" s="1">
        <v>1371</v>
      </c>
      <c r="DI62" s="4" t="s">
        <v>193</v>
      </c>
      <c r="DJ62" s="1">
        <v>4730</v>
      </c>
      <c r="DK62" s="1">
        <v>1909</v>
      </c>
      <c r="DL62" s="1">
        <v>2055</v>
      </c>
      <c r="DM62" s="1">
        <v>418</v>
      </c>
      <c r="DN62" s="1">
        <v>313</v>
      </c>
      <c r="DO62" s="1">
        <v>35</v>
      </c>
      <c r="DP62" s="6" t="s">
        <v>193</v>
      </c>
    </row>
    <row r="63" spans="2:120">
      <c r="B63" s="5" t="s">
        <v>184</v>
      </c>
      <c r="C63" s="8">
        <f t="shared" si="0"/>
        <v>9.3690999999999995</v>
      </c>
      <c r="D63" s="1">
        <v>936.91</v>
      </c>
      <c r="E63" s="2">
        <f t="shared" si="1"/>
        <v>2.2532436328688132</v>
      </c>
      <c r="F63" s="3">
        <v>9485</v>
      </c>
      <c r="G63" s="1">
        <v>9485</v>
      </c>
      <c r="H63" s="1">
        <v>4647</v>
      </c>
      <c r="I63" s="1">
        <v>4838</v>
      </c>
      <c r="J63" s="1">
        <v>9489</v>
      </c>
      <c r="K63" s="1">
        <v>454</v>
      </c>
      <c r="L63" s="1">
        <v>1219</v>
      </c>
      <c r="M63" s="1">
        <v>766</v>
      </c>
      <c r="N63" s="1">
        <v>1154</v>
      </c>
      <c r="O63" s="1">
        <v>1281</v>
      </c>
      <c r="P63" s="1">
        <v>1287</v>
      </c>
      <c r="Q63" s="1">
        <v>1255</v>
      </c>
      <c r="R63" s="1">
        <v>1010</v>
      </c>
      <c r="S63" s="1">
        <v>761</v>
      </c>
      <c r="T63" s="1">
        <v>302</v>
      </c>
      <c r="U63" s="1">
        <v>9378</v>
      </c>
      <c r="V63" s="1">
        <v>107</v>
      </c>
      <c r="W63" s="1">
        <v>2157</v>
      </c>
      <c r="X63" s="1">
        <v>1089</v>
      </c>
      <c r="Y63" s="1">
        <v>77</v>
      </c>
      <c r="Z63" s="1">
        <v>147</v>
      </c>
      <c r="AA63" s="1">
        <v>182</v>
      </c>
      <c r="AB63" s="1">
        <v>243</v>
      </c>
      <c r="AC63" s="1">
        <v>441</v>
      </c>
      <c r="AD63" s="1">
        <f t="shared" si="2"/>
        <v>1090</v>
      </c>
      <c r="AE63" s="1">
        <v>9485</v>
      </c>
      <c r="AF63" s="1">
        <v>7920</v>
      </c>
      <c r="AG63" s="1">
        <v>7417</v>
      </c>
      <c r="AH63" s="1">
        <v>1</v>
      </c>
      <c r="AI63" s="1">
        <v>165</v>
      </c>
      <c r="AJ63" s="8">
        <f t="shared" si="3"/>
        <v>337</v>
      </c>
      <c r="AK63" s="1">
        <v>329</v>
      </c>
      <c r="AL63" s="1">
        <v>8</v>
      </c>
      <c r="AM63" s="1">
        <v>315</v>
      </c>
      <c r="AN63" s="1">
        <v>126</v>
      </c>
      <c r="AO63" s="1">
        <v>22</v>
      </c>
      <c r="AP63" s="1">
        <v>95</v>
      </c>
      <c r="AQ63" s="1">
        <v>72</v>
      </c>
      <c r="AR63" s="1">
        <v>880</v>
      </c>
      <c r="AS63" s="1">
        <v>402</v>
      </c>
      <c r="AT63" s="1">
        <v>211</v>
      </c>
      <c r="AU63" s="1">
        <v>55</v>
      </c>
      <c r="AV63" s="1">
        <v>125</v>
      </c>
      <c r="AW63" s="1">
        <v>87</v>
      </c>
      <c r="AX63" s="1">
        <v>220</v>
      </c>
      <c r="AY63" s="1">
        <v>108</v>
      </c>
      <c r="AZ63" s="1">
        <v>85</v>
      </c>
      <c r="BA63" s="1">
        <v>27</v>
      </c>
      <c r="BB63" s="1">
        <v>150</v>
      </c>
      <c r="BC63" s="1">
        <v>55</v>
      </c>
      <c r="BD63" s="1">
        <v>95</v>
      </c>
      <c r="BE63" s="1">
        <v>9484</v>
      </c>
      <c r="BF63" s="1">
        <v>3390</v>
      </c>
      <c r="BG63" s="1">
        <v>4719</v>
      </c>
      <c r="BH63" s="1">
        <v>33</v>
      </c>
      <c r="BI63" s="1">
        <v>211</v>
      </c>
      <c r="BJ63" s="1">
        <v>6</v>
      </c>
      <c r="BK63" s="1">
        <v>376</v>
      </c>
      <c r="BL63" s="1">
        <v>158</v>
      </c>
      <c r="BM63" s="1">
        <v>50</v>
      </c>
      <c r="BN63" s="1">
        <v>541</v>
      </c>
      <c r="BO63" s="1">
        <v>7819</v>
      </c>
      <c r="BP63" s="1">
        <v>4844</v>
      </c>
      <c r="BQ63" s="1">
        <v>2938</v>
      </c>
      <c r="BR63" s="1">
        <v>858</v>
      </c>
      <c r="BS63" s="1">
        <v>732</v>
      </c>
      <c r="BT63" s="1">
        <v>180</v>
      </c>
      <c r="BU63" s="1">
        <v>136</v>
      </c>
      <c r="BV63" s="1">
        <v>4628</v>
      </c>
      <c r="BW63" s="1">
        <v>849</v>
      </c>
      <c r="BX63" s="1">
        <v>1501</v>
      </c>
      <c r="BY63" s="1">
        <v>693</v>
      </c>
      <c r="BZ63" s="1">
        <v>456</v>
      </c>
      <c r="CA63" s="1">
        <v>242</v>
      </c>
      <c r="CB63" s="1">
        <v>236</v>
      </c>
      <c r="CC63" s="1">
        <v>236</v>
      </c>
      <c r="CD63" s="1">
        <v>142</v>
      </c>
      <c r="CE63" s="1">
        <v>273</v>
      </c>
      <c r="CF63" s="1">
        <v>461</v>
      </c>
      <c r="CG63" s="1">
        <v>976</v>
      </c>
      <c r="CH63" s="1">
        <v>4162</v>
      </c>
      <c r="CI63" s="242">
        <v>103</v>
      </c>
      <c r="CJ63" s="22">
        <v>4162</v>
      </c>
      <c r="CK63" s="1">
        <v>1091</v>
      </c>
      <c r="CL63" s="1">
        <v>4159</v>
      </c>
      <c r="CM63" s="1">
        <v>3042</v>
      </c>
      <c r="CN63" s="1">
        <v>124</v>
      </c>
      <c r="CO63" s="1">
        <v>82</v>
      </c>
      <c r="CP63" s="1">
        <v>898</v>
      </c>
      <c r="CQ63" s="1">
        <v>13</v>
      </c>
      <c r="CR63" s="1">
        <v>1711</v>
      </c>
      <c r="CS63" s="1">
        <v>137</v>
      </c>
      <c r="CT63" s="1">
        <v>83</v>
      </c>
      <c r="CU63" s="1">
        <v>4162</v>
      </c>
      <c r="CV63" s="1">
        <v>761</v>
      </c>
      <c r="CW63" s="4" t="s">
        <v>193</v>
      </c>
      <c r="CX63" s="1">
        <v>4161</v>
      </c>
      <c r="CY63" s="1">
        <v>600</v>
      </c>
      <c r="CZ63" s="1">
        <v>768</v>
      </c>
      <c r="DA63" s="1">
        <v>457</v>
      </c>
      <c r="DB63" s="1">
        <v>204</v>
      </c>
      <c r="DC63" s="1">
        <v>812</v>
      </c>
      <c r="DD63" s="1">
        <v>391</v>
      </c>
      <c r="DE63" s="1">
        <v>738</v>
      </c>
      <c r="DF63" s="1">
        <v>69</v>
      </c>
      <c r="DG63" s="1">
        <v>122</v>
      </c>
      <c r="DH63" s="1">
        <v>1091</v>
      </c>
      <c r="DI63" s="4" t="s">
        <v>193</v>
      </c>
      <c r="DJ63" s="1">
        <v>4162</v>
      </c>
      <c r="DK63" s="1">
        <v>1273</v>
      </c>
      <c r="DL63" s="1">
        <v>1099</v>
      </c>
      <c r="DM63" s="1">
        <v>641</v>
      </c>
      <c r="DN63" s="1">
        <v>914</v>
      </c>
      <c r="DO63" s="1">
        <v>235</v>
      </c>
      <c r="DP63" s="6" t="s">
        <v>193</v>
      </c>
    </row>
    <row r="64" spans="2:120">
      <c r="B64" s="5" t="s">
        <v>185</v>
      </c>
      <c r="C64" s="8">
        <f t="shared" si="0"/>
        <v>5.4391999999999996</v>
      </c>
      <c r="D64" s="1">
        <v>543.91999999999996</v>
      </c>
      <c r="E64" s="2">
        <f t="shared" si="1"/>
        <v>2.4051350048216009</v>
      </c>
      <c r="F64" s="3">
        <v>20113</v>
      </c>
      <c r="G64" s="1">
        <v>20113</v>
      </c>
      <c r="H64" s="1">
        <v>9884</v>
      </c>
      <c r="I64" s="1">
        <v>10229</v>
      </c>
      <c r="J64" s="1">
        <v>20115</v>
      </c>
      <c r="K64" s="1">
        <v>1059</v>
      </c>
      <c r="L64" s="1">
        <v>2563</v>
      </c>
      <c r="M64" s="1">
        <v>1629</v>
      </c>
      <c r="N64" s="1">
        <v>2159</v>
      </c>
      <c r="O64" s="1">
        <v>2625</v>
      </c>
      <c r="P64" s="1">
        <v>2780</v>
      </c>
      <c r="Q64" s="1">
        <v>2799</v>
      </c>
      <c r="R64" s="1">
        <v>2260</v>
      </c>
      <c r="S64" s="1">
        <v>1560</v>
      </c>
      <c r="T64" s="1">
        <v>681</v>
      </c>
      <c r="U64" s="1">
        <v>19953</v>
      </c>
      <c r="V64" s="1">
        <v>160</v>
      </c>
      <c r="W64" s="1">
        <v>4684</v>
      </c>
      <c r="X64" s="1">
        <v>2158</v>
      </c>
      <c r="Y64" s="1">
        <v>187</v>
      </c>
      <c r="Z64" s="1">
        <v>593</v>
      </c>
      <c r="AA64" s="1">
        <v>408</v>
      </c>
      <c r="AB64" s="1">
        <v>419</v>
      </c>
      <c r="AC64" s="1">
        <v>548</v>
      </c>
      <c r="AD64" s="1">
        <f t="shared" si="2"/>
        <v>2155</v>
      </c>
      <c r="AE64" s="1">
        <v>20111</v>
      </c>
      <c r="AF64" s="1">
        <v>16026</v>
      </c>
      <c r="AG64" s="1">
        <v>14973</v>
      </c>
      <c r="AH64" s="1">
        <v>2</v>
      </c>
      <c r="AI64" s="1">
        <v>522</v>
      </c>
      <c r="AJ64" s="8">
        <f t="shared" si="3"/>
        <v>529</v>
      </c>
      <c r="AK64" s="1">
        <v>517</v>
      </c>
      <c r="AL64" s="1">
        <v>12</v>
      </c>
      <c r="AM64" s="1">
        <v>709</v>
      </c>
      <c r="AN64" s="1">
        <v>310</v>
      </c>
      <c r="AO64" s="1">
        <v>45</v>
      </c>
      <c r="AP64" s="1">
        <v>185</v>
      </c>
      <c r="AQ64" s="1">
        <v>169</v>
      </c>
      <c r="AR64" s="1">
        <v>2338</v>
      </c>
      <c r="AS64" s="1">
        <v>1302</v>
      </c>
      <c r="AT64" s="1">
        <v>521</v>
      </c>
      <c r="AU64" s="1">
        <v>120</v>
      </c>
      <c r="AV64" s="1">
        <v>164</v>
      </c>
      <c r="AW64" s="1">
        <v>231</v>
      </c>
      <c r="AX64" s="1">
        <v>672</v>
      </c>
      <c r="AY64" s="1">
        <v>138</v>
      </c>
      <c r="AZ64" s="1">
        <v>435</v>
      </c>
      <c r="BA64" s="1">
        <v>99</v>
      </c>
      <c r="BB64" s="1">
        <v>366</v>
      </c>
      <c r="BC64" s="1">
        <v>78</v>
      </c>
      <c r="BD64" s="1">
        <v>288</v>
      </c>
      <c r="BE64" s="1">
        <v>20113</v>
      </c>
      <c r="BF64" s="1">
        <v>6284</v>
      </c>
      <c r="BG64" s="1">
        <v>10312</v>
      </c>
      <c r="BH64" s="1">
        <v>80</v>
      </c>
      <c r="BI64" s="1">
        <v>426</v>
      </c>
      <c r="BJ64" s="1">
        <v>22</v>
      </c>
      <c r="BK64" s="1">
        <v>906</v>
      </c>
      <c r="BL64" s="1">
        <v>833</v>
      </c>
      <c r="BM64" s="1">
        <v>167</v>
      </c>
      <c r="BN64" s="1">
        <v>1083</v>
      </c>
      <c r="BO64" s="1">
        <v>16494</v>
      </c>
      <c r="BP64" s="1">
        <v>10057</v>
      </c>
      <c r="BQ64" s="1">
        <v>6128</v>
      </c>
      <c r="BR64" s="1">
        <v>1896</v>
      </c>
      <c r="BS64" s="1">
        <v>1451</v>
      </c>
      <c r="BT64" s="1">
        <v>348</v>
      </c>
      <c r="BU64" s="1">
        <v>234</v>
      </c>
      <c r="BV64" s="1">
        <v>9642</v>
      </c>
      <c r="BW64" s="1">
        <v>1504</v>
      </c>
      <c r="BX64" s="1">
        <v>2832</v>
      </c>
      <c r="BY64" s="1">
        <v>1355</v>
      </c>
      <c r="BZ64" s="1">
        <v>962</v>
      </c>
      <c r="CA64" s="1">
        <v>786</v>
      </c>
      <c r="CB64" s="1">
        <v>640</v>
      </c>
      <c r="CC64" s="1">
        <v>549</v>
      </c>
      <c r="CD64" s="1">
        <v>405</v>
      </c>
      <c r="CE64" s="1">
        <v>609</v>
      </c>
      <c r="CF64" s="1">
        <v>943</v>
      </c>
      <c r="CG64" s="1">
        <v>2409</v>
      </c>
      <c r="CH64" s="1">
        <v>8296</v>
      </c>
      <c r="CI64" s="242">
        <v>177</v>
      </c>
      <c r="CJ64" s="22">
        <v>8296</v>
      </c>
      <c r="CK64" s="1">
        <v>2503</v>
      </c>
      <c r="CL64" s="1">
        <v>8296</v>
      </c>
      <c r="CM64" s="1">
        <v>6620</v>
      </c>
      <c r="CN64" s="1">
        <v>273</v>
      </c>
      <c r="CO64" s="1">
        <v>309</v>
      </c>
      <c r="CP64" s="1">
        <v>1085</v>
      </c>
      <c r="CQ64" s="1">
        <v>9</v>
      </c>
      <c r="CR64" s="1">
        <v>3669</v>
      </c>
      <c r="CS64" s="1">
        <v>159</v>
      </c>
      <c r="CT64" s="1">
        <v>131</v>
      </c>
      <c r="CU64" s="1">
        <v>8296</v>
      </c>
      <c r="CV64" s="1">
        <v>1233</v>
      </c>
      <c r="CW64" s="4" t="s">
        <v>193</v>
      </c>
      <c r="CX64" s="1">
        <v>8297</v>
      </c>
      <c r="CY64" s="1">
        <v>1149</v>
      </c>
      <c r="CZ64" s="1">
        <v>1159</v>
      </c>
      <c r="DA64" s="1">
        <v>1022</v>
      </c>
      <c r="DB64" s="1">
        <v>375</v>
      </c>
      <c r="DC64" s="1">
        <v>1795</v>
      </c>
      <c r="DD64" s="1">
        <v>1024</v>
      </c>
      <c r="DE64" s="1">
        <v>1323</v>
      </c>
      <c r="DF64" s="1">
        <v>193</v>
      </c>
      <c r="DG64" s="1">
        <v>257</v>
      </c>
      <c r="DH64" s="1">
        <v>2503</v>
      </c>
      <c r="DI64" s="4" t="s">
        <v>193</v>
      </c>
      <c r="DJ64" s="1">
        <v>8297</v>
      </c>
      <c r="DK64" s="1">
        <v>2425</v>
      </c>
      <c r="DL64" s="1">
        <v>3889</v>
      </c>
      <c r="DM64" s="1">
        <v>633</v>
      </c>
      <c r="DN64" s="1">
        <v>1107</v>
      </c>
      <c r="DO64" s="1">
        <v>243</v>
      </c>
      <c r="DP64" s="6" t="s">
        <v>193</v>
      </c>
    </row>
    <row r="65" spans="2:120">
      <c r="B65" s="5" t="s">
        <v>186</v>
      </c>
      <c r="C65" s="8">
        <f t="shared" si="0"/>
        <v>19.9663</v>
      </c>
      <c r="D65" s="1">
        <v>1996.63</v>
      </c>
      <c r="E65" s="2">
        <f t="shared" si="1"/>
        <v>2.3068391866913123</v>
      </c>
      <c r="F65" s="3">
        <v>16318</v>
      </c>
      <c r="G65" s="1">
        <v>16318</v>
      </c>
      <c r="H65" s="1">
        <v>7959</v>
      </c>
      <c r="I65" s="1">
        <v>8359</v>
      </c>
      <c r="J65" s="1">
        <v>16315</v>
      </c>
      <c r="K65" s="1">
        <v>768</v>
      </c>
      <c r="L65" s="1">
        <v>1978</v>
      </c>
      <c r="M65" s="1">
        <v>1287</v>
      </c>
      <c r="N65" s="1">
        <v>1751</v>
      </c>
      <c r="O65" s="1">
        <v>1933</v>
      </c>
      <c r="P65" s="1">
        <v>2211</v>
      </c>
      <c r="Q65" s="1">
        <v>2431</v>
      </c>
      <c r="R65" s="1">
        <v>2192</v>
      </c>
      <c r="S65" s="1">
        <v>1226</v>
      </c>
      <c r="T65" s="1">
        <v>538</v>
      </c>
      <c r="U65" s="1">
        <v>16224</v>
      </c>
      <c r="V65" s="1">
        <v>94</v>
      </c>
      <c r="W65" s="1">
        <v>3758</v>
      </c>
      <c r="X65" s="1">
        <v>1549</v>
      </c>
      <c r="Y65" s="1">
        <v>169</v>
      </c>
      <c r="Z65" s="1">
        <v>354</v>
      </c>
      <c r="AA65" s="1">
        <v>251</v>
      </c>
      <c r="AB65" s="1">
        <v>362</v>
      </c>
      <c r="AC65" s="1">
        <v>412</v>
      </c>
      <c r="AD65" s="1">
        <f t="shared" si="2"/>
        <v>1548</v>
      </c>
      <c r="AE65" s="1">
        <v>16313</v>
      </c>
      <c r="AF65" s="1">
        <v>13831</v>
      </c>
      <c r="AG65" s="1">
        <v>13096</v>
      </c>
      <c r="AH65" s="1">
        <v>5</v>
      </c>
      <c r="AI65" s="1">
        <v>328</v>
      </c>
      <c r="AJ65" s="8">
        <f t="shared" si="3"/>
        <v>402</v>
      </c>
      <c r="AK65" s="1">
        <v>397</v>
      </c>
      <c r="AL65" s="1">
        <v>5</v>
      </c>
      <c r="AM65" s="1">
        <v>477</v>
      </c>
      <c r="AN65" s="1">
        <v>256</v>
      </c>
      <c r="AO65" s="1">
        <v>20</v>
      </c>
      <c r="AP65" s="1">
        <v>117</v>
      </c>
      <c r="AQ65" s="1">
        <v>84</v>
      </c>
      <c r="AR65" s="1">
        <v>1298</v>
      </c>
      <c r="AS65" s="1">
        <v>682</v>
      </c>
      <c r="AT65" s="1">
        <v>246</v>
      </c>
      <c r="AU65" s="1">
        <v>39</v>
      </c>
      <c r="AV65" s="1">
        <v>186</v>
      </c>
      <c r="AW65" s="1">
        <v>145</v>
      </c>
      <c r="AX65" s="1">
        <v>449</v>
      </c>
      <c r="AY65" s="1">
        <v>157</v>
      </c>
      <c r="AZ65" s="1">
        <v>224</v>
      </c>
      <c r="BA65" s="1">
        <v>68</v>
      </c>
      <c r="BB65" s="1">
        <v>258</v>
      </c>
      <c r="BC65" s="1">
        <v>73</v>
      </c>
      <c r="BD65" s="1">
        <v>185</v>
      </c>
      <c r="BE65" s="1">
        <v>16318</v>
      </c>
      <c r="BF65" s="1">
        <v>4712</v>
      </c>
      <c r="BG65" s="1">
        <v>9566</v>
      </c>
      <c r="BH65" s="1">
        <v>66</v>
      </c>
      <c r="BI65" s="1">
        <v>291</v>
      </c>
      <c r="BJ65" s="1">
        <v>21</v>
      </c>
      <c r="BK65" s="1">
        <v>502</v>
      </c>
      <c r="BL65" s="1">
        <v>355</v>
      </c>
      <c r="BM65" s="1">
        <v>53</v>
      </c>
      <c r="BN65" s="1">
        <v>752</v>
      </c>
      <c r="BO65" s="1">
        <v>13570</v>
      </c>
      <c r="BP65" s="1">
        <v>8109</v>
      </c>
      <c r="BQ65" s="1">
        <v>4864</v>
      </c>
      <c r="BR65" s="1">
        <v>1606</v>
      </c>
      <c r="BS65" s="1">
        <v>1129</v>
      </c>
      <c r="BT65" s="1">
        <v>308</v>
      </c>
      <c r="BU65" s="1">
        <v>202</v>
      </c>
      <c r="BV65" s="1">
        <v>7758</v>
      </c>
      <c r="BW65" s="1">
        <v>1180</v>
      </c>
      <c r="BX65" s="1">
        <v>1961</v>
      </c>
      <c r="BY65" s="1">
        <v>1074</v>
      </c>
      <c r="BZ65" s="1">
        <v>953</v>
      </c>
      <c r="CA65" s="1">
        <v>695</v>
      </c>
      <c r="CB65" s="1">
        <v>519</v>
      </c>
      <c r="CC65" s="1">
        <v>431</v>
      </c>
      <c r="CD65" s="1">
        <v>411</v>
      </c>
      <c r="CE65" s="1">
        <v>534</v>
      </c>
      <c r="CF65" s="1">
        <v>700</v>
      </c>
      <c r="CG65" s="1">
        <v>2357</v>
      </c>
      <c r="CH65" s="1">
        <v>7033</v>
      </c>
      <c r="CI65" s="242">
        <v>119</v>
      </c>
      <c r="CJ65" s="22">
        <v>7033</v>
      </c>
      <c r="CK65" s="1">
        <v>2028</v>
      </c>
      <c r="CL65" s="1">
        <v>7034</v>
      </c>
      <c r="CM65" s="1">
        <v>5604</v>
      </c>
      <c r="CN65" s="1">
        <v>123</v>
      </c>
      <c r="CO65" s="1">
        <v>478</v>
      </c>
      <c r="CP65" s="1">
        <v>818</v>
      </c>
      <c r="CQ65" s="1">
        <v>11</v>
      </c>
      <c r="CR65" s="1">
        <v>3258</v>
      </c>
      <c r="CS65" s="1">
        <v>138</v>
      </c>
      <c r="CT65" s="1">
        <v>78</v>
      </c>
      <c r="CU65" s="1">
        <v>7033</v>
      </c>
      <c r="CV65" s="1">
        <v>998</v>
      </c>
      <c r="CW65" s="4" t="s">
        <v>193</v>
      </c>
      <c r="CX65" s="1">
        <v>7033</v>
      </c>
      <c r="CY65" s="1">
        <v>1125</v>
      </c>
      <c r="CZ65" s="1">
        <v>985</v>
      </c>
      <c r="DA65" s="1">
        <v>898</v>
      </c>
      <c r="DB65" s="1">
        <v>326</v>
      </c>
      <c r="DC65" s="1">
        <v>1371</v>
      </c>
      <c r="DD65" s="1">
        <v>838</v>
      </c>
      <c r="DE65" s="1">
        <v>1176</v>
      </c>
      <c r="DF65" s="1">
        <v>135</v>
      </c>
      <c r="DG65" s="1">
        <v>179</v>
      </c>
      <c r="DH65" s="1">
        <v>2028</v>
      </c>
      <c r="DI65" s="4" t="s">
        <v>193</v>
      </c>
      <c r="DJ65" s="1">
        <v>7033</v>
      </c>
      <c r="DK65" s="1">
        <v>2672</v>
      </c>
      <c r="DL65" s="1">
        <v>2551</v>
      </c>
      <c r="DM65" s="1">
        <v>705</v>
      </c>
      <c r="DN65" s="1">
        <v>1020</v>
      </c>
      <c r="DO65" s="1">
        <v>85</v>
      </c>
      <c r="DP65" s="6" t="s">
        <v>193</v>
      </c>
    </row>
    <row r="66" spans="2:120">
      <c r="B66" s="5" t="s">
        <v>187</v>
      </c>
      <c r="C66" s="8">
        <f t="shared" si="0"/>
        <v>3.0849000000000002</v>
      </c>
      <c r="D66" s="1">
        <v>308.49</v>
      </c>
      <c r="E66" s="2">
        <f t="shared" si="1"/>
        <v>2.3786279683377307</v>
      </c>
      <c r="F66" s="3">
        <v>9295</v>
      </c>
      <c r="G66" s="1">
        <v>9295</v>
      </c>
      <c r="H66" s="1">
        <v>4497</v>
      </c>
      <c r="I66" s="1">
        <v>4798</v>
      </c>
      <c r="J66" s="1">
        <v>9300</v>
      </c>
      <c r="K66" s="1">
        <v>371</v>
      </c>
      <c r="L66" s="1">
        <v>1107</v>
      </c>
      <c r="M66" s="1">
        <v>782</v>
      </c>
      <c r="N66" s="1">
        <v>808</v>
      </c>
      <c r="O66" s="1">
        <v>1066</v>
      </c>
      <c r="P66" s="1">
        <v>1304</v>
      </c>
      <c r="Q66" s="1">
        <v>1324</v>
      </c>
      <c r="R66" s="1">
        <v>1310</v>
      </c>
      <c r="S66" s="1">
        <v>812</v>
      </c>
      <c r="T66" s="1">
        <v>416</v>
      </c>
      <c r="U66" s="1">
        <v>9015</v>
      </c>
      <c r="V66" s="1">
        <v>280</v>
      </c>
      <c r="W66" s="1">
        <v>2259</v>
      </c>
      <c r="X66" s="1">
        <v>1008</v>
      </c>
      <c r="Y66" s="1">
        <v>108</v>
      </c>
      <c r="Z66" s="1">
        <v>301</v>
      </c>
      <c r="AA66" s="1">
        <v>192</v>
      </c>
      <c r="AB66" s="1">
        <v>195</v>
      </c>
      <c r="AC66" s="1">
        <v>212</v>
      </c>
      <c r="AD66" s="1">
        <f t="shared" si="2"/>
        <v>1008</v>
      </c>
      <c r="AE66" s="1">
        <v>9296</v>
      </c>
      <c r="AF66" s="1">
        <v>7285</v>
      </c>
      <c r="AG66" s="1">
        <v>6817</v>
      </c>
      <c r="AH66" s="1">
        <v>0</v>
      </c>
      <c r="AI66" s="1">
        <v>249</v>
      </c>
      <c r="AJ66" s="8">
        <f t="shared" si="3"/>
        <v>219</v>
      </c>
      <c r="AK66" s="1">
        <v>213</v>
      </c>
      <c r="AL66" s="1">
        <v>6</v>
      </c>
      <c r="AM66" s="1">
        <v>327</v>
      </c>
      <c r="AN66" s="1">
        <v>103</v>
      </c>
      <c r="AO66" s="1">
        <v>18</v>
      </c>
      <c r="AP66" s="1">
        <v>117</v>
      </c>
      <c r="AQ66" s="1">
        <v>89</v>
      </c>
      <c r="AR66" s="1">
        <v>1245</v>
      </c>
      <c r="AS66" s="1">
        <v>591</v>
      </c>
      <c r="AT66" s="1">
        <v>379</v>
      </c>
      <c r="AU66" s="1">
        <v>80</v>
      </c>
      <c r="AV66" s="1">
        <v>90</v>
      </c>
      <c r="AW66" s="1">
        <v>105</v>
      </c>
      <c r="AX66" s="1">
        <v>237</v>
      </c>
      <c r="AY66" s="1">
        <v>62</v>
      </c>
      <c r="AZ66" s="1">
        <v>147</v>
      </c>
      <c r="BA66" s="1">
        <v>28</v>
      </c>
      <c r="BB66" s="1">
        <v>202</v>
      </c>
      <c r="BC66" s="1">
        <v>45</v>
      </c>
      <c r="BD66" s="1">
        <v>157</v>
      </c>
      <c r="BE66" s="1">
        <v>9293</v>
      </c>
      <c r="BF66" s="1">
        <v>2627</v>
      </c>
      <c r="BG66" s="1">
        <v>4837</v>
      </c>
      <c r="BH66" s="1">
        <v>37</v>
      </c>
      <c r="BI66" s="1">
        <v>254</v>
      </c>
      <c r="BJ66" s="1">
        <v>11</v>
      </c>
      <c r="BK66" s="1">
        <v>588</v>
      </c>
      <c r="BL66" s="1">
        <v>318</v>
      </c>
      <c r="BM66" s="1">
        <v>43</v>
      </c>
      <c r="BN66" s="1">
        <v>578</v>
      </c>
      <c r="BO66" s="1">
        <v>7814</v>
      </c>
      <c r="BP66" s="1">
        <v>4457</v>
      </c>
      <c r="BQ66" s="1">
        <v>2680</v>
      </c>
      <c r="BR66" s="1">
        <v>806</v>
      </c>
      <c r="BS66" s="1">
        <v>739</v>
      </c>
      <c r="BT66" s="1">
        <v>125</v>
      </c>
      <c r="BU66" s="1">
        <v>107</v>
      </c>
      <c r="BV66" s="1">
        <v>4296</v>
      </c>
      <c r="BW66" s="1">
        <v>803</v>
      </c>
      <c r="BX66" s="1">
        <v>1443</v>
      </c>
      <c r="BY66" s="1">
        <v>616</v>
      </c>
      <c r="BZ66" s="1">
        <v>446</v>
      </c>
      <c r="CA66" s="1">
        <v>276</v>
      </c>
      <c r="CB66" s="1">
        <v>224</v>
      </c>
      <c r="CC66" s="1">
        <v>180</v>
      </c>
      <c r="CD66" s="1">
        <v>123</v>
      </c>
      <c r="CE66" s="1">
        <v>185</v>
      </c>
      <c r="CF66" s="1">
        <v>451</v>
      </c>
      <c r="CG66" s="1">
        <v>1097</v>
      </c>
      <c r="CH66" s="1">
        <v>3790</v>
      </c>
      <c r="CI66" s="242">
        <v>83</v>
      </c>
      <c r="CJ66" s="22">
        <v>3790</v>
      </c>
      <c r="CK66" s="1">
        <v>1120</v>
      </c>
      <c r="CL66" s="1">
        <v>3790</v>
      </c>
      <c r="CM66" s="1">
        <v>3221</v>
      </c>
      <c r="CN66" s="1">
        <v>93</v>
      </c>
      <c r="CO66" s="1">
        <v>45</v>
      </c>
      <c r="CP66" s="1">
        <v>426</v>
      </c>
      <c r="CQ66" s="1">
        <v>5</v>
      </c>
      <c r="CR66" s="1">
        <v>1567</v>
      </c>
      <c r="CS66" s="1">
        <v>65</v>
      </c>
      <c r="CT66" s="1">
        <v>41</v>
      </c>
      <c r="CU66" s="1">
        <v>3790</v>
      </c>
      <c r="CV66" s="1">
        <v>471</v>
      </c>
      <c r="CW66" s="4" t="s">
        <v>193</v>
      </c>
      <c r="CX66" s="1">
        <v>3788</v>
      </c>
      <c r="CY66" s="1">
        <v>570</v>
      </c>
      <c r="CZ66" s="1">
        <v>480</v>
      </c>
      <c r="DA66" s="1">
        <v>592</v>
      </c>
      <c r="DB66" s="1">
        <v>114</v>
      </c>
      <c r="DC66" s="1">
        <v>783</v>
      </c>
      <c r="DD66" s="1">
        <v>462</v>
      </c>
      <c r="DE66" s="1">
        <v>581</v>
      </c>
      <c r="DF66" s="1">
        <v>94</v>
      </c>
      <c r="DG66" s="1">
        <v>112</v>
      </c>
      <c r="DH66" s="1">
        <v>1120</v>
      </c>
      <c r="DI66" s="4" t="s">
        <v>193</v>
      </c>
      <c r="DJ66" s="1">
        <v>3790</v>
      </c>
      <c r="DK66" s="1">
        <v>1960</v>
      </c>
      <c r="DL66" s="1">
        <v>903</v>
      </c>
      <c r="DM66" s="1">
        <v>248</v>
      </c>
      <c r="DN66" s="1">
        <v>599</v>
      </c>
      <c r="DO66" s="1">
        <v>80</v>
      </c>
      <c r="DP66" s="6" t="s">
        <v>193</v>
      </c>
    </row>
    <row r="67" spans="2:120">
      <c r="B67" s="5" t="s">
        <v>188</v>
      </c>
      <c r="C67" s="8">
        <f t="shared" si="0"/>
        <v>2.3748</v>
      </c>
      <c r="D67" s="1">
        <v>237.48</v>
      </c>
      <c r="E67" s="2">
        <f t="shared" si="1"/>
        <v>2.8812345679012346</v>
      </c>
      <c r="F67" s="3">
        <v>11688</v>
      </c>
      <c r="G67" s="1">
        <v>11688</v>
      </c>
      <c r="H67" s="1">
        <v>5680</v>
      </c>
      <c r="I67" s="1">
        <v>6008</v>
      </c>
      <c r="J67" s="1">
        <v>11688</v>
      </c>
      <c r="K67" s="1">
        <v>976</v>
      </c>
      <c r="L67" s="1">
        <v>2364</v>
      </c>
      <c r="M67" s="1">
        <v>1478</v>
      </c>
      <c r="N67" s="1">
        <v>1740</v>
      </c>
      <c r="O67" s="1">
        <v>1644</v>
      </c>
      <c r="P67" s="1">
        <v>1319</v>
      </c>
      <c r="Q67" s="1">
        <v>1069</v>
      </c>
      <c r="R67" s="1">
        <v>640</v>
      </c>
      <c r="S67" s="1">
        <v>350</v>
      </c>
      <c r="T67" s="1">
        <v>108</v>
      </c>
      <c r="U67" s="1">
        <v>11669</v>
      </c>
      <c r="V67" s="1">
        <v>19</v>
      </c>
      <c r="W67" s="1">
        <v>2313</v>
      </c>
      <c r="X67" s="1">
        <v>3830</v>
      </c>
      <c r="Y67" s="1">
        <v>84</v>
      </c>
      <c r="Z67" s="1">
        <v>321</v>
      </c>
      <c r="AA67" s="1">
        <v>626</v>
      </c>
      <c r="AB67" s="1">
        <v>946</v>
      </c>
      <c r="AC67" s="1">
        <v>1852</v>
      </c>
      <c r="AD67" s="1">
        <f t="shared" si="2"/>
        <v>3829</v>
      </c>
      <c r="AE67" s="1">
        <v>11689</v>
      </c>
      <c r="AF67" s="1">
        <v>4345</v>
      </c>
      <c r="AG67" s="1">
        <v>3488</v>
      </c>
      <c r="AH67" s="1">
        <v>21</v>
      </c>
      <c r="AI67" s="1">
        <v>246</v>
      </c>
      <c r="AJ67" s="8">
        <f t="shared" si="3"/>
        <v>590</v>
      </c>
      <c r="AK67" s="1">
        <v>563</v>
      </c>
      <c r="AL67" s="1">
        <v>27</v>
      </c>
      <c r="AM67" s="1">
        <v>534</v>
      </c>
      <c r="AN67" s="1">
        <v>175</v>
      </c>
      <c r="AO67" s="1">
        <v>40</v>
      </c>
      <c r="AP67" s="1">
        <v>193</v>
      </c>
      <c r="AQ67" s="1">
        <v>126</v>
      </c>
      <c r="AR67" s="1">
        <v>5272</v>
      </c>
      <c r="AS67" s="1">
        <v>437</v>
      </c>
      <c r="AT67" s="1">
        <v>3385</v>
      </c>
      <c r="AU67" s="1">
        <v>1060</v>
      </c>
      <c r="AV67" s="1">
        <v>16</v>
      </c>
      <c r="AW67" s="1">
        <v>374</v>
      </c>
      <c r="AX67" s="1">
        <v>759</v>
      </c>
      <c r="AY67" s="1">
        <v>439</v>
      </c>
      <c r="AZ67" s="1">
        <v>240</v>
      </c>
      <c r="BA67" s="1">
        <v>80</v>
      </c>
      <c r="BB67" s="1">
        <v>779</v>
      </c>
      <c r="BC67" s="1">
        <v>374</v>
      </c>
      <c r="BD67" s="1">
        <v>405</v>
      </c>
      <c r="BE67" s="1">
        <v>11688</v>
      </c>
      <c r="BF67" s="1">
        <v>1778</v>
      </c>
      <c r="BG67" s="1">
        <v>3143</v>
      </c>
      <c r="BH67" s="1">
        <v>8</v>
      </c>
      <c r="BI67" s="1">
        <v>146</v>
      </c>
      <c r="BJ67" s="1">
        <v>0</v>
      </c>
      <c r="BK67" s="1">
        <v>5808</v>
      </c>
      <c r="BL67" s="1">
        <v>215</v>
      </c>
      <c r="BM67" s="1">
        <v>33</v>
      </c>
      <c r="BN67" s="1">
        <v>557</v>
      </c>
      <c r="BO67" s="1">
        <v>8349</v>
      </c>
      <c r="BP67" s="1">
        <v>4437</v>
      </c>
      <c r="BQ67" s="1">
        <v>1916</v>
      </c>
      <c r="BR67" s="1">
        <v>1070</v>
      </c>
      <c r="BS67" s="1">
        <v>721</v>
      </c>
      <c r="BT67" s="1">
        <v>487</v>
      </c>
      <c r="BU67" s="1">
        <v>243</v>
      </c>
      <c r="BV67" s="1">
        <v>3880</v>
      </c>
      <c r="BW67" s="1">
        <v>276</v>
      </c>
      <c r="BX67" s="1">
        <v>371</v>
      </c>
      <c r="BY67" s="1">
        <v>321</v>
      </c>
      <c r="BZ67" s="1">
        <v>335</v>
      </c>
      <c r="CA67" s="1">
        <v>388</v>
      </c>
      <c r="CB67" s="1">
        <v>441</v>
      </c>
      <c r="CC67" s="1">
        <v>413</v>
      </c>
      <c r="CD67" s="1">
        <v>585</v>
      </c>
      <c r="CE67" s="1">
        <v>750</v>
      </c>
      <c r="CF67" s="1">
        <v>1018</v>
      </c>
      <c r="CG67" s="1">
        <v>2583</v>
      </c>
      <c r="CH67" s="1">
        <v>4050</v>
      </c>
      <c r="CI67" s="242">
        <v>425</v>
      </c>
      <c r="CJ67" s="22">
        <v>4050</v>
      </c>
      <c r="CK67" s="1">
        <v>1468</v>
      </c>
      <c r="CL67" s="1">
        <v>4050</v>
      </c>
      <c r="CM67" s="1">
        <v>1799</v>
      </c>
      <c r="CN67" s="1">
        <v>883</v>
      </c>
      <c r="CO67" s="1">
        <v>231</v>
      </c>
      <c r="CP67" s="1">
        <v>1109</v>
      </c>
      <c r="CQ67" s="1">
        <v>28</v>
      </c>
      <c r="CR67" s="1">
        <v>2817</v>
      </c>
      <c r="CS67" s="1">
        <v>579</v>
      </c>
      <c r="CT67" s="1">
        <v>147</v>
      </c>
      <c r="CU67" s="1">
        <v>4051</v>
      </c>
      <c r="CV67" s="1">
        <v>1485</v>
      </c>
      <c r="CW67" s="4" t="s">
        <v>193</v>
      </c>
      <c r="CX67" s="1">
        <v>4051</v>
      </c>
      <c r="CY67" s="1">
        <v>458</v>
      </c>
      <c r="CZ67" s="1">
        <v>736</v>
      </c>
      <c r="DA67" s="1">
        <v>103</v>
      </c>
      <c r="DB67" s="1">
        <v>502</v>
      </c>
      <c r="DC67" s="1">
        <v>984</v>
      </c>
      <c r="DD67" s="1">
        <v>443</v>
      </c>
      <c r="DE67" s="1">
        <v>356</v>
      </c>
      <c r="DF67" s="1">
        <v>259</v>
      </c>
      <c r="DG67" s="1">
        <v>210</v>
      </c>
      <c r="DH67" s="1">
        <v>1468</v>
      </c>
      <c r="DI67" s="4" t="s">
        <v>193</v>
      </c>
      <c r="DJ67" s="1">
        <v>4048</v>
      </c>
      <c r="DK67" s="1">
        <v>188</v>
      </c>
      <c r="DL67" s="1">
        <v>1202</v>
      </c>
      <c r="DM67" s="1">
        <v>1903</v>
      </c>
      <c r="DN67" s="1">
        <v>546</v>
      </c>
      <c r="DO67" s="1">
        <v>209</v>
      </c>
      <c r="DP67" s="6" t="s">
        <v>193</v>
      </c>
    </row>
    <row r="68" spans="2:120">
      <c r="B68" s="5" t="s">
        <v>189</v>
      </c>
      <c r="C68" s="8">
        <f t="shared" ref="C68:C74" si="4">D68/100</f>
        <v>2.3513999999999999</v>
      </c>
      <c r="D68" s="1">
        <v>235.14</v>
      </c>
      <c r="E68" s="2">
        <f t="shared" ref="E68:E71" si="5">U68/CH68</f>
        <v>3.697642915199133</v>
      </c>
      <c r="F68" s="3">
        <v>13714</v>
      </c>
      <c r="G68" s="1">
        <v>13716</v>
      </c>
      <c r="H68" s="1">
        <v>6746</v>
      </c>
      <c r="I68" s="1">
        <v>6970</v>
      </c>
      <c r="J68" s="1">
        <v>13713</v>
      </c>
      <c r="K68" s="1">
        <v>1101</v>
      </c>
      <c r="L68" s="1">
        <v>2978</v>
      </c>
      <c r="M68" s="1">
        <v>2333</v>
      </c>
      <c r="N68" s="1">
        <v>1834</v>
      </c>
      <c r="O68" s="1">
        <v>2026</v>
      </c>
      <c r="P68" s="1">
        <v>1568</v>
      </c>
      <c r="Q68" s="1">
        <v>871</v>
      </c>
      <c r="R68" s="1">
        <v>572</v>
      </c>
      <c r="S68" s="1">
        <v>295</v>
      </c>
      <c r="T68" s="1">
        <v>135</v>
      </c>
      <c r="U68" s="1">
        <v>13648</v>
      </c>
      <c r="V68" s="1">
        <v>66</v>
      </c>
      <c r="W68" s="1">
        <v>2210</v>
      </c>
      <c r="X68" s="1">
        <v>4901</v>
      </c>
      <c r="Y68" s="1">
        <v>66</v>
      </c>
      <c r="Z68" s="1">
        <v>710</v>
      </c>
      <c r="AA68" s="1">
        <v>1100</v>
      </c>
      <c r="AB68" s="1">
        <v>1224</v>
      </c>
      <c r="AC68" s="1">
        <v>1802</v>
      </c>
      <c r="AD68" s="1">
        <f t="shared" ref="AD68:AD71" si="6">SUM(Y68:AC68)</f>
        <v>4902</v>
      </c>
      <c r="AE68" s="1">
        <v>13714</v>
      </c>
      <c r="AF68" s="1">
        <v>1925</v>
      </c>
      <c r="AG68" s="1">
        <v>1462</v>
      </c>
      <c r="AH68" s="1">
        <v>24</v>
      </c>
      <c r="AI68" s="1">
        <v>43</v>
      </c>
      <c r="AJ68" s="8">
        <f t="shared" ref="AJ68:AJ71" si="7">AK68+AL68</f>
        <v>396</v>
      </c>
      <c r="AK68" s="1">
        <v>317</v>
      </c>
      <c r="AL68" s="1">
        <v>79</v>
      </c>
      <c r="AM68" s="1">
        <v>428</v>
      </c>
      <c r="AN68" s="1">
        <v>165</v>
      </c>
      <c r="AO68" s="1">
        <v>27</v>
      </c>
      <c r="AP68" s="1">
        <v>127</v>
      </c>
      <c r="AQ68" s="1">
        <v>109</v>
      </c>
      <c r="AR68" s="1">
        <v>9297</v>
      </c>
      <c r="AS68" s="1">
        <v>151</v>
      </c>
      <c r="AT68" s="1">
        <v>7770</v>
      </c>
      <c r="AU68" s="1">
        <v>540</v>
      </c>
      <c r="AV68" s="1">
        <v>27</v>
      </c>
      <c r="AW68" s="1">
        <v>809</v>
      </c>
      <c r="AX68" s="1">
        <v>1278</v>
      </c>
      <c r="AY68" s="1">
        <v>830</v>
      </c>
      <c r="AZ68" s="1">
        <v>269</v>
      </c>
      <c r="BA68" s="1">
        <v>179</v>
      </c>
      <c r="BB68" s="1">
        <v>786</v>
      </c>
      <c r="BC68" s="1">
        <v>162</v>
      </c>
      <c r="BD68" s="1">
        <v>624</v>
      </c>
      <c r="BE68" s="1">
        <v>13713</v>
      </c>
      <c r="BF68" s="1">
        <v>851</v>
      </c>
      <c r="BG68" s="1">
        <v>1764</v>
      </c>
      <c r="BH68" s="1">
        <v>11</v>
      </c>
      <c r="BI68" s="1">
        <v>47</v>
      </c>
      <c r="BJ68" s="1">
        <v>6</v>
      </c>
      <c r="BK68" s="1">
        <v>10229</v>
      </c>
      <c r="BL68" s="1">
        <v>27</v>
      </c>
      <c r="BM68" s="1">
        <v>31</v>
      </c>
      <c r="BN68" s="1">
        <v>747</v>
      </c>
      <c r="BO68" s="1">
        <v>9640</v>
      </c>
      <c r="BP68" s="1">
        <v>4797</v>
      </c>
      <c r="BQ68" s="1">
        <v>1780</v>
      </c>
      <c r="BR68" s="1">
        <v>1230</v>
      </c>
      <c r="BS68" s="1">
        <v>824</v>
      </c>
      <c r="BT68" s="1">
        <v>586</v>
      </c>
      <c r="BU68" s="1">
        <v>377</v>
      </c>
      <c r="BV68" s="1">
        <v>4071</v>
      </c>
      <c r="BW68" s="1">
        <v>205</v>
      </c>
      <c r="BX68" s="1">
        <v>472</v>
      </c>
      <c r="BY68" s="1">
        <v>308</v>
      </c>
      <c r="BZ68" s="1">
        <v>320</v>
      </c>
      <c r="CA68" s="1">
        <v>298</v>
      </c>
      <c r="CB68" s="1">
        <v>499</v>
      </c>
      <c r="CC68" s="1">
        <v>451</v>
      </c>
      <c r="CD68" s="1">
        <v>715</v>
      </c>
      <c r="CE68" s="1">
        <v>803</v>
      </c>
      <c r="CF68" s="1">
        <v>1584</v>
      </c>
      <c r="CG68" s="1">
        <v>3216</v>
      </c>
      <c r="CH68" s="1">
        <v>3691</v>
      </c>
      <c r="CI68" s="242">
        <v>447</v>
      </c>
      <c r="CJ68" s="22">
        <v>3691</v>
      </c>
      <c r="CK68" s="1">
        <v>1297</v>
      </c>
      <c r="CL68" s="1">
        <v>3693</v>
      </c>
      <c r="CM68" s="1">
        <v>2041</v>
      </c>
      <c r="CN68" s="1">
        <v>432</v>
      </c>
      <c r="CO68" s="1">
        <v>315</v>
      </c>
      <c r="CP68" s="1">
        <v>893</v>
      </c>
      <c r="CQ68" s="1">
        <v>12</v>
      </c>
      <c r="CR68" s="1">
        <v>2699</v>
      </c>
      <c r="CS68" s="1">
        <v>910</v>
      </c>
      <c r="CT68" s="1">
        <v>97</v>
      </c>
      <c r="CU68" s="1">
        <v>3691</v>
      </c>
      <c r="CV68" s="1">
        <v>1098</v>
      </c>
      <c r="CW68" s="4" t="s">
        <v>193</v>
      </c>
      <c r="CX68" s="1">
        <v>3690</v>
      </c>
      <c r="CY68" s="1">
        <v>275</v>
      </c>
      <c r="CZ68" s="1">
        <v>419</v>
      </c>
      <c r="DA68" s="1">
        <v>88</v>
      </c>
      <c r="DB68" s="1">
        <v>439</v>
      </c>
      <c r="DC68" s="1">
        <v>1145</v>
      </c>
      <c r="DD68" s="1">
        <v>461</v>
      </c>
      <c r="DE68" s="1">
        <v>244</v>
      </c>
      <c r="DF68" s="1">
        <v>389</v>
      </c>
      <c r="DG68" s="1">
        <v>230</v>
      </c>
      <c r="DH68" s="1">
        <v>1297</v>
      </c>
      <c r="DI68" s="4" t="s">
        <v>193</v>
      </c>
      <c r="DJ68" s="1">
        <v>3691</v>
      </c>
      <c r="DK68" s="1">
        <v>264</v>
      </c>
      <c r="DL68" s="1">
        <v>1429</v>
      </c>
      <c r="DM68" s="1">
        <v>1521</v>
      </c>
      <c r="DN68" s="1">
        <v>346</v>
      </c>
      <c r="DO68" s="1">
        <v>131</v>
      </c>
      <c r="DP68" s="6" t="s">
        <v>193</v>
      </c>
    </row>
    <row r="69" spans="2:120">
      <c r="B69" s="5" t="s">
        <v>190</v>
      </c>
      <c r="C69" s="8">
        <f t="shared" si="4"/>
        <v>5.2011000000000003</v>
      </c>
      <c r="D69" s="1">
        <v>520.11</v>
      </c>
      <c r="E69" s="2">
        <f t="shared" si="5"/>
        <v>2.3984253599917125</v>
      </c>
      <c r="F69" s="3">
        <v>23510</v>
      </c>
      <c r="G69" s="1">
        <v>23509</v>
      </c>
      <c r="H69" s="1">
        <v>11134</v>
      </c>
      <c r="I69" s="1">
        <v>12375</v>
      </c>
      <c r="J69" s="1">
        <v>23505</v>
      </c>
      <c r="K69" s="1">
        <v>1380</v>
      </c>
      <c r="L69" s="1">
        <v>3742</v>
      </c>
      <c r="M69" s="1">
        <v>2974</v>
      </c>
      <c r="N69" s="1">
        <v>3282</v>
      </c>
      <c r="O69" s="1">
        <v>3110</v>
      </c>
      <c r="P69" s="1">
        <v>2957</v>
      </c>
      <c r="Q69" s="1">
        <v>2421</v>
      </c>
      <c r="R69" s="1">
        <v>1728</v>
      </c>
      <c r="S69" s="1">
        <v>1264</v>
      </c>
      <c r="T69" s="1">
        <v>647</v>
      </c>
      <c r="U69" s="1">
        <v>23152</v>
      </c>
      <c r="V69" s="1">
        <v>358</v>
      </c>
      <c r="W69" s="1">
        <v>6365</v>
      </c>
      <c r="X69" s="1">
        <v>5539</v>
      </c>
      <c r="Y69" s="1">
        <v>152</v>
      </c>
      <c r="Z69" s="1">
        <v>397</v>
      </c>
      <c r="AA69" s="1">
        <v>752</v>
      </c>
      <c r="AB69" s="1">
        <v>1578</v>
      </c>
      <c r="AC69" s="1">
        <v>2660</v>
      </c>
      <c r="AD69" s="1">
        <f t="shared" si="6"/>
        <v>5539</v>
      </c>
      <c r="AE69" s="1">
        <v>23509</v>
      </c>
      <c r="AF69" s="1">
        <v>15588</v>
      </c>
      <c r="AG69" s="1">
        <v>14017</v>
      </c>
      <c r="AH69" s="1">
        <v>20</v>
      </c>
      <c r="AI69" s="1">
        <v>280</v>
      </c>
      <c r="AJ69" s="8">
        <f t="shared" si="7"/>
        <v>1271</v>
      </c>
      <c r="AK69" s="1">
        <v>1229</v>
      </c>
      <c r="AL69" s="1">
        <v>42</v>
      </c>
      <c r="AM69" s="1">
        <v>1430</v>
      </c>
      <c r="AN69" s="1">
        <v>693</v>
      </c>
      <c r="AO69" s="1">
        <v>110</v>
      </c>
      <c r="AP69" s="1">
        <v>320</v>
      </c>
      <c r="AQ69" s="1">
        <v>307</v>
      </c>
      <c r="AR69" s="1">
        <v>3260</v>
      </c>
      <c r="AS69" s="1">
        <v>959</v>
      </c>
      <c r="AT69" s="1">
        <v>685</v>
      </c>
      <c r="AU69" s="1">
        <v>213</v>
      </c>
      <c r="AV69" s="1">
        <v>568</v>
      </c>
      <c r="AW69" s="1">
        <v>835</v>
      </c>
      <c r="AX69" s="1">
        <v>2122</v>
      </c>
      <c r="AY69" s="1">
        <v>1119</v>
      </c>
      <c r="AZ69" s="1">
        <v>680</v>
      </c>
      <c r="BA69" s="1">
        <v>323</v>
      </c>
      <c r="BB69" s="1">
        <v>1109</v>
      </c>
      <c r="BC69" s="1">
        <v>431</v>
      </c>
      <c r="BD69" s="1">
        <v>678</v>
      </c>
      <c r="BE69" s="1">
        <v>23509</v>
      </c>
      <c r="BF69" s="1">
        <v>8179</v>
      </c>
      <c r="BG69" s="1">
        <v>10439</v>
      </c>
      <c r="BH69" s="1">
        <v>111</v>
      </c>
      <c r="BI69" s="1">
        <v>500</v>
      </c>
      <c r="BJ69" s="1">
        <v>11</v>
      </c>
      <c r="BK69" s="1">
        <v>2335</v>
      </c>
      <c r="BL69" s="1">
        <v>316</v>
      </c>
      <c r="BM69" s="1">
        <v>136</v>
      </c>
      <c r="BN69" s="1">
        <v>1482</v>
      </c>
      <c r="BO69" s="1">
        <v>18382</v>
      </c>
      <c r="BP69" s="1">
        <v>10258</v>
      </c>
      <c r="BQ69" s="1">
        <v>5539</v>
      </c>
      <c r="BR69" s="1">
        <v>2062</v>
      </c>
      <c r="BS69" s="1">
        <v>1081</v>
      </c>
      <c r="BT69" s="1">
        <v>913</v>
      </c>
      <c r="BU69" s="1">
        <v>663</v>
      </c>
      <c r="BV69" s="1">
        <v>9143</v>
      </c>
      <c r="BW69" s="1">
        <v>738</v>
      </c>
      <c r="BX69" s="1">
        <v>2399</v>
      </c>
      <c r="BY69" s="1">
        <v>1072</v>
      </c>
      <c r="BZ69" s="1">
        <v>795</v>
      </c>
      <c r="CA69" s="1">
        <v>731</v>
      </c>
      <c r="CB69" s="1">
        <v>1099</v>
      </c>
      <c r="CC69" s="1">
        <v>666</v>
      </c>
      <c r="CD69" s="1">
        <v>575</v>
      </c>
      <c r="CE69" s="1">
        <v>1068</v>
      </c>
      <c r="CF69" s="1">
        <v>2354</v>
      </c>
      <c r="CG69" s="1">
        <v>3987</v>
      </c>
      <c r="CH69" s="1">
        <v>9653</v>
      </c>
      <c r="CI69" s="242">
        <v>645</v>
      </c>
      <c r="CJ69" s="22">
        <v>9651</v>
      </c>
      <c r="CK69" s="1">
        <v>3639</v>
      </c>
      <c r="CL69" s="1">
        <v>9652</v>
      </c>
      <c r="CM69" s="1">
        <v>4675</v>
      </c>
      <c r="CN69" s="1">
        <v>1732</v>
      </c>
      <c r="CO69" s="1">
        <v>1250</v>
      </c>
      <c r="CP69" s="1">
        <v>1972</v>
      </c>
      <c r="CQ69" s="1">
        <v>23</v>
      </c>
      <c r="CR69" s="1">
        <v>5744</v>
      </c>
      <c r="CS69" s="1">
        <v>766</v>
      </c>
      <c r="CT69" s="1">
        <v>200</v>
      </c>
      <c r="CU69" s="1">
        <v>9654</v>
      </c>
      <c r="CV69" s="1">
        <v>3209</v>
      </c>
      <c r="CW69" s="4" t="s">
        <v>193</v>
      </c>
      <c r="CX69" s="1">
        <v>9651</v>
      </c>
      <c r="CY69" s="1">
        <v>1341</v>
      </c>
      <c r="CZ69" s="1">
        <v>1898</v>
      </c>
      <c r="DA69" s="1">
        <v>564</v>
      </c>
      <c r="DB69" s="1">
        <v>1047</v>
      </c>
      <c r="DC69" s="1">
        <v>1715</v>
      </c>
      <c r="DD69" s="1">
        <v>1068</v>
      </c>
      <c r="DE69" s="1">
        <v>1118</v>
      </c>
      <c r="DF69" s="1">
        <v>276</v>
      </c>
      <c r="DG69" s="1">
        <v>624</v>
      </c>
      <c r="DH69" s="1">
        <v>3639</v>
      </c>
      <c r="DI69" s="4" t="s">
        <v>193</v>
      </c>
      <c r="DJ69" s="1">
        <v>9652</v>
      </c>
      <c r="DK69" s="1">
        <v>615</v>
      </c>
      <c r="DL69" s="1">
        <v>4493</v>
      </c>
      <c r="DM69" s="1">
        <v>2484</v>
      </c>
      <c r="DN69" s="1">
        <v>1793</v>
      </c>
      <c r="DO69" s="1">
        <v>267</v>
      </c>
      <c r="DP69" s="6" t="s">
        <v>193</v>
      </c>
    </row>
    <row r="70" spans="2:120">
      <c r="B70" s="5" t="s">
        <v>191</v>
      </c>
      <c r="C70" s="8">
        <f t="shared" si="4"/>
        <v>1.8961000000000001</v>
      </c>
      <c r="D70" s="1">
        <v>189.61</v>
      </c>
      <c r="E70" s="2">
        <f t="shared" si="5"/>
        <v>2.6006177239249229</v>
      </c>
      <c r="F70" s="3">
        <v>11052</v>
      </c>
      <c r="G70" s="1">
        <v>11052</v>
      </c>
      <c r="H70" s="1">
        <v>5426</v>
      </c>
      <c r="I70" s="1">
        <v>5626</v>
      </c>
      <c r="J70" s="1">
        <v>11059</v>
      </c>
      <c r="K70" s="1">
        <v>714</v>
      </c>
      <c r="L70" s="1">
        <v>1599</v>
      </c>
      <c r="M70" s="1">
        <v>1208</v>
      </c>
      <c r="N70" s="1">
        <v>1559</v>
      </c>
      <c r="O70" s="1">
        <v>1312</v>
      </c>
      <c r="P70" s="1">
        <v>1333</v>
      </c>
      <c r="Q70" s="1">
        <v>1406</v>
      </c>
      <c r="R70" s="1">
        <v>947</v>
      </c>
      <c r="S70" s="1">
        <v>681</v>
      </c>
      <c r="T70" s="1">
        <v>300</v>
      </c>
      <c r="U70" s="1">
        <v>10946</v>
      </c>
      <c r="V70" s="1">
        <v>106</v>
      </c>
      <c r="W70" s="1">
        <v>2669</v>
      </c>
      <c r="X70" s="1">
        <v>1944</v>
      </c>
      <c r="Y70" s="1">
        <v>100</v>
      </c>
      <c r="Z70" s="1">
        <v>377</v>
      </c>
      <c r="AA70" s="1">
        <v>364</v>
      </c>
      <c r="AB70" s="1">
        <v>508</v>
      </c>
      <c r="AC70" s="1">
        <v>590</v>
      </c>
      <c r="AD70" s="1">
        <f t="shared" si="6"/>
        <v>1939</v>
      </c>
      <c r="AE70" s="1">
        <v>11049</v>
      </c>
      <c r="AF70" s="1">
        <v>6286</v>
      </c>
      <c r="AG70" s="1">
        <v>5840</v>
      </c>
      <c r="AH70" s="1">
        <v>2</v>
      </c>
      <c r="AI70" s="1">
        <v>214</v>
      </c>
      <c r="AJ70" s="8">
        <f t="shared" si="7"/>
        <v>230</v>
      </c>
      <c r="AK70" s="1">
        <v>229</v>
      </c>
      <c r="AL70" s="1">
        <v>1</v>
      </c>
      <c r="AM70" s="1">
        <v>444</v>
      </c>
      <c r="AN70" s="1">
        <v>236</v>
      </c>
      <c r="AO70" s="1">
        <v>28</v>
      </c>
      <c r="AP70" s="1">
        <v>113</v>
      </c>
      <c r="AQ70" s="1">
        <v>67</v>
      </c>
      <c r="AR70" s="1">
        <v>3397</v>
      </c>
      <c r="AS70" s="1">
        <v>402</v>
      </c>
      <c r="AT70" s="1">
        <v>2317</v>
      </c>
      <c r="AU70" s="1">
        <v>359</v>
      </c>
      <c r="AV70" s="1">
        <v>44</v>
      </c>
      <c r="AW70" s="1">
        <v>275</v>
      </c>
      <c r="AX70" s="1">
        <v>600</v>
      </c>
      <c r="AY70" s="1">
        <v>285</v>
      </c>
      <c r="AZ70" s="1">
        <v>241</v>
      </c>
      <c r="BA70" s="1">
        <v>74</v>
      </c>
      <c r="BB70" s="1">
        <v>322</v>
      </c>
      <c r="BC70" s="1">
        <v>84</v>
      </c>
      <c r="BD70" s="1">
        <v>238</v>
      </c>
      <c r="BE70" s="1">
        <v>11051</v>
      </c>
      <c r="BF70" s="1">
        <v>2473</v>
      </c>
      <c r="BG70" s="1">
        <v>4315</v>
      </c>
      <c r="BH70" s="1">
        <v>25</v>
      </c>
      <c r="BI70" s="1">
        <v>96</v>
      </c>
      <c r="BJ70" s="1">
        <v>7</v>
      </c>
      <c r="BK70" s="1">
        <v>3281</v>
      </c>
      <c r="BL70" s="1">
        <v>190</v>
      </c>
      <c r="BM70" s="1">
        <v>37</v>
      </c>
      <c r="BN70" s="1">
        <v>627</v>
      </c>
      <c r="BO70" s="1">
        <v>8742</v>
      </c>
      <c r="BP70" s="1">
        <v>4863</v>
      </c>
      <c r="BQ70" s="1">
        <v>2678</v>
      </c>
      <c r="BR70" s="1">
        <v>1060</v>
      </c>
      <c r="BS70" s="1">
        <v>623</v>
      </c>
      <c r="BT70" s="1">
        <v>329</v>
      </c>
      <c r="BU70" s="1">
        <v>173</v>
      </c>
      <c r="BV70" s="1">
        <v>4479</v>
      </c>
      <c r="BW70" s="1">
        <v>365</v>
      </c>
      <c r="BX70" s="1">
        <v>835</v>
      </c>
      <c r="BY70" s="1">
        <v>499</v>
      </c>
      <c r="BZ70" s="1">
        <v>523</v>
      </c>
      <c r="CA70" s="1">
        <v>445</v>
      </c>
      <c r="CB70" s="1">
        <v>407</v>
      </c>
      <c r="CC70" s="1">
        <v>379</v>
      </c>
      <c r="CD70" s="1">
        <v>448</v>
      </c>
      <c r="CE70" s="1">
        <v>578</v>
      </c>
      <c r="CF70" s="1">
        <v>710</v>
      </c>
      <c r="CG70" s="1">
        <v>2249</v>
      </c>
      <c r="CH70" s="1">
        <v>4209</v>
      </c>
      <c r="CI70" s="242">
        <v>161</v>
      </c>
      <c r="CJ70" s="22">
        <v>4209</v>
      </c>
      <c r="CK70" s="1">
        <v>1513</v>
      </c>
      <c r="CL70" s="1">
        <v>4209</v>
      </c>
      <c r="CM70" s="1">
        <v>2867</v>
      </c>
      <c r="CN70" s="1">
        <v>498</v>
      </c>
      <c r="CO70" s="1">
        <v>184</v>
      </c>
      <c r="CP70" s="1">
        <v>650</v>
      </c>
      <c r="CQ70" s="1">
        <v>10</v>
      </c>
      <c r="CR70" s="1">
        <v>2503</v>
      </c>
      <c r="CS70" s="1">
        <v>330</v>
      </c>
      <c r="CT70" s="1">
        <v>86</v>
      </c>
      <c r="CU70" s="1">
        <v>4209</v>
      </c>
      <c r="CV70" s="1">
        <v>1085</v>
      </c>
      <c r="CW70" s="4" t="s">
        <v>193</v>
      </c>
      <c r="CX70" s="1">
        <v>4208</v>
      </c>
      <c r="CY70" s="1">
        <v>590</v>
      </c>
      <c r="CZ70" s="1">
        <v>668</v>
      </c>
      <c r="DA70" s="1">
        <v>319</v>
      </c>
      <c r="DB70" s="1">
        <v>344</v>
      </c>
      <c r="DC70" s="1">
        <v>795</v>
      </c>
      <c r="DD70" s="1">
        <v>594</v>
      </c>
      <c r="DE70" s="1">
        <v>512</v>
      </c>
      <c r="DF70" s="1">
        <v>225</v>
      </c>
      <c r="DG70" s="1">
        <v>161</v>
      </c>
      <c r="DH70" s="1">
        <v>1513</v>
      </c>
      <c r="DI70" s="4" t="s">
        <v>193</v>
      </c>
      <c r="DJ70" s="1">
        <v>4209</v>
      </c>
      <c r="DK70" s="1">
        <v>387</v>
      </c>
      <c r="DL70" s="1">
        <v>2355</v>
      </c>
      <c r="DM70" s="1">
        <v>634</v>
      </c>
      <c r="DN70" s="1">
        <v>700</v>
      </c>
      <c r="DO70" s="1">
        <v>133</v>
      </c>
      <c r="DP70" s="6" t="s">
        <v>193</v>
      </c>
    </row>
    <row r="71" spans="2:120" ht="15" thickBot="1">
      <c r="B71" s="246" t="s">
        <v>192</v>
      </c>
      <c r="C71" s="8">
        <f t="shared" si="4"/>
        <v>2.0165999999999999</v>
      </c>
      <c r="D71" s="247">
        <v>201.66</v>
      </c>
      <c r="E71" s="248">
        <f t="shared" si="5"/>
        <v>3.1517482517482516</v>
      </c>
      <c r="F71" s="249">
        <v>13594</v>
      </c>
      <c r="G71" s="247">
        <v>13593</v>
      </c>
      <c r="H71" s="247">
        <v>6716</v>
      </c>
      <c r="I71" s="247">
        <v>6877</v>
      </c>
      <c r="J71" s="247">
        <v>13602</v>
      </c>
      <c r="K71" s="247">
        <v>1120</v>
      </c>
      <c r="L71" s="247">
        <v>2734</v>
      </c>
      <c r="M71" s="247">
        <v>1801</v>
      </c>
      <c r="N71" s="247">
        <v>1877</v>
      </c>
      <c r="O71" s="247">
        <v>1905</v>
      </c>
      <c r="P71" s="247">
        <v>1523</v>
      </c>
      <c r="Q71" s="247">
        <v>1236</v>
      </c>
      <c r="R71" s="247">
        <v>795</v>
      </c>
      <c r="S71" s="247">
        <v>434</v>
      </c>
      <c r="T71" s="247">
        <v>177</v>
      </c>
      <c r="U71" s="247">
        <v>13521</v>
      </c>
      <c r="V71" s="247">
        <v>73</v>
      </c>
      <c r="W71" s="247">
        <v>2845</v>
      </c>
      <c r="X71" s="247">
        <v>3949</v>
      </c>
      <c r="Y71" s="247">
        <v>94</v>
      </c>
      <c r="Z71" s="247">
        <v>457</v>
      </c>
      <c r="AA71" s="247">
        <v>792</v>
      </c>
      <c r="AB71" s="247">
        <v>1110</v>
      </c>
      <c r="AC71" s="247">
        <v>1496</v>
      </c>
      <c r="AD71" s="247">
        <f t="shared" si="6"/>
        <v>3949</v>
      </c>
      <c r="AE71" s="247">
        <v>13592</v>
      </c>
      <c r="AF71" s="247">
        <v>4306</v>
      </c>
      <c r="AG71" s="247">
        <v>3799</v>
      </c>
      <c r="AH71" s="247">
        <v>3</v>
      </c>
      <c r="AI71" s="247">
        <v>199</v>
      </c>
      <c r="AJ71" s="8">
        <f t="shared" si="7"/>
        <v>305</v>
      </c>
      <c r="AK71" s="247">
        <v>279</v>
      </c>
      <c r="AL71" s="247">
        <v>26</v>
      </c>
      <c r="AM71" s="247">
        <v>654</v>
      </c>
      <c r="AN71" s="247">
        <v>265</v>
      </c>
      <c r="AO71" s="247">
        <v>51</v>
      </c>
      <c r="AP71" s="247">
        <v>180</v>
      </c>
      <c r="AQ71" s="247">
        <v>158</v>
      </c>
      <c r="AR71" s="247">
        <v>6856</v>
      </c>
      <c r="AS71" s="247">
        <v>372</v>
      </c>
      <c r="AT71" s="247">
        <v>5073</v>
      </c>
      <c r="AU71" s="247">
        <v>679</v>
      </c>
      <c r="AV71" s="247">
        <v>30</v>
      </c>
      <c r="AW71" s="247">
        <v>702</v>
      </c>
      <c r="AX71" s="247">
        <v>1072</v>
      </c>
      <c r="AY71" s="247">
        <v>616</v>
      </c>
      <c r="AZ71" s="247">
        <v>351</v>
      </c>
      <c r="BA71" s="247">
        <v>105</v>
      </c>
      <c r="BB71" s="247">
        <v>704</v>
      </c>
      <c r="BC71" s="247">
        <v>274</v>
      </c>
      <c r="BD71" s="247">
        <v>430</v>
      </c>
      <c r="BE71" s="247">
        <v>13593</v>
      </c>
      <c r="BF71" s="247">
        <v>1890</v>
      </c>
      <c r="BG71" s="247">
        <v>3362</v>
      </c>
      <c r="BH71" s="247">
        <v>24</v>
      </c>
      <c r="BI71" s="247">
        <v>117</v>
      </c>
      <c r="BJ71" s="247">
        <v>1</v>
      </c>
      <c r="BK71" s="247">
        <v>7287</v>
      </c>
      <c r="BL71" s="247">
        <v>134</v>
      </c>
      <c r="BM71" s="247">
        <v>34</v>
      </c>
      <c r="BN71" s="247">
        <v>744</v>
      </c>
      <c r="BO71" s="247">
        <v>9734</v>
      </c>
      <c r="BP71" s="247">
        <v>5183</v>
      </c>
      <c r="BQ71" s="247">
        <v>2392</v>
      </c>
      <c r="BR71" s="247">
        <v>1195</v>
      </c>
      <c r="BS71" s="247">
        <v>777</v>
      </c>
      <c r="BT71" s="247">
        <v>515</v>
      </c>
      <c r="BU71" s="247">
        <v>304</v>
      </c>
      <c r="BV71" s="247">
        <v>4589</v>
      </c>
      <c r="BW71" s="247">
        <v>323</v>
      </c>
      <c r="BX71" s="247">
        <v>679</v>
      </c>
      <c r="BY71" s="247">
        <v>386</v>
      </c>
      <c r="BZ71" s="247">
        <v>414</v>
      </c>
      <c r="CA71" s="247">
        <v>393</v>
      </c>
      <c r="CB71" s="247">
        <v>572</v>
      </c>
      <c r="CC71" s="247">
        <v>457</v>
      </c>
      <c r="CD71" s="247">
        <v>644</v>
      </c>
      <c r="CE71" s="247">
        <v>721</v>
      </c>
      <c r="CF71" s="247">
        <v>1192</v>
      </c>
      <c r="CG71" s="247">
        <v>2902</v>
      </c>
      <c r="CH71" s="247">
        <v>4290</v>
      </c>
      <c r="CI71" s="303">
        <v>334</v>
      </c>
      <c r="CJ71" s="22">
        <v>4290</v>
      </c>
      <c r="CK71" s="247">
        <v>1674</v>
      </c>
      <c r="CL71" s="247">
        <v>4290</v>
      </c>
      <c r="CM71" s="247">
        <v>2281</v>
      </c>
      <c r="CN71" s="247">
        <v>683</v>
      </c>
      <c r="CO71" s="247">
        <v>357</v>
      </c>
      <c r="CP71" s="247">
        <v>945</v>
      </c>
      <c r="CQ71" s="247">
        <v>24</v>
      </c>
      <c r="CR71" s="247">
        <v>2930</v>
      </c>
      <c r="CS71" s="247">
        <v>688</v>
      </c>
      <c r="CT71" s="247">
        <v>112</v>
      </c>
      <c r="CU71" s="247">
        <v>4290</v>
      </c>
      <c r="CV71" s="247">
        <v>1298</v>
      </c>
      <c r="CW71" s="250" t="s">
        <v>193</v>
      </c>
      <c r="CX71" s="247">
        <v>4290</v>
      </c>
      <c r="CY71" s="247">
        <v>430</v>
      </c>
      <c r="CZ71" s="247">
        <v>705</v>
      </c>
      <c r="DA71" s="247">
        <v>174</v>
      </c>
      <c r="DB71" s="247">
        <v>432</v>
      </c>
      <c r="DC71" s="247">
        <v>1026</v>
      </c>
      <c r="DD71" s="247">
        <v>539</v>
      </c>
      <c r="DE71" s="247">
        <v>384</v>
      </c>
      <c r="DF71" s="247">
        <v>387</v>
      </c>
      <c r="DG71" s="247">
        <v>213</v>
      </c>
      <c r="DH71" s="247">
        <v>1674</v>
      </c>
      <c r="DI71" s="250" t="s">
        <v>193</v>
      </c>
      <c r="DJ71" s="247">
        <v>4290</v>
      </c>
      <c r="DK71" s="247">
        <v>248</v>
      </c>
      <c r="DL71" s="247">
        <v>1824</v>
      </c>
      <c r="DM71" s="247">
        <v>1307</v>
      </c>
      <c r="DN71" s="247">
        <v>647</v>
      </c>
      <c r="DO71" s="247">
        <v>264</v>
      </c>
      <c r="DP71" s="251" t="s">
        <v>193</v>
      </c>
    </row>
    <row r="72" spans="2:120">
      <c r="B72" s="255" t="s">
        <v>196</v>
      </c>
      <c r="C72" s="8">
        <f t="shared" si="4"/>
        <v>0</v>
      </c>
      <c r="D72" s="256"/>
      <c r="E72" s="256"/>
      <c r="F72" s="257">
        <f>SUM(F3:F71)</f>
        <v>1144911</v>
      </c>
      <c r="G72" s="257">
        <f t="shared" ref="G72:BS72" si="8">SUM(G3:G71)</f>
        <v>1144921</v>
      </c>
      <c r="H72" s="257">
        <f t="shared" si="8"/>
        <v>560422</v>
      </c>
      <c r="I72" s="257">
        <f t="shared" si="8"/>
        <v>584499</v>
      </c>
      <c r="J72" s="257">
        <f t="shared" si="8"/>
        <v>1144977</v>
      </c>
      <c r="K72" s="257">
        <f t="shared" si="8"/>
        <v>75029</v>
      </c>
      <c r="L72" s="257">
        <f t="shared" si="8"/>
        <v>180284</v>
      </c>
      <c r="M72" s="257">
        <f t="shared" si="8"/>
        <v>163745</v>
      </c>
      <c r="N72" s="257">
        <f t="shared" si="8"/>
        <v>167451</v>
      </c>
      <c r="O72" s="257">
        <f t="shared" si="8"/>
        <v>154632</v>
      </c>
      <c r="P72" s="257">
        <f t="shared" si="8"/>
        <v>138048</v>
      </c>
      <c r="Q72" s="257">
        <f t="shared" si="8"/>
        <v>115313</v>
      </c>
      <c r="R72" s="257">
        <f t="shared" si="8"/>
        <v>79926</v>
      </c>
      <c r="S72" s="257">
        <f t="shared" si="8"/>
        <v>49018</v>
      </c>
      <c r="T72" s="257">
        <f t="shared" si="8"/>
        <v>21531</v>
      </c>
      <c r="U72" s="257">
        <f t="shared" si="8"/>
        <v>1117853</v>
      </c>
      <c r="V72" s="257">
        <f t="shared" si="8"/>
        <v>27058</v>
      </c>
      <c r="W72" s="257">
        <f t="shared" si="8"/>
        <v>256781</v>
      </c>
      <c r="X72" s="257">
        <f t="shared" si="8"/>
        <v>305979</v>
      </c>
      <c r="Y72" s="257">
        <f t="shared" si="8"/>
        <v>10336</v>
      </c>
      <c r="Z72" s="257">
        <f t="shared" si="8"/>
        <v>43930</v>
      </c>
      <c r="AA72" s="257">
        <f t="shared" si="8"/>
        <v>51474</v>
      </c>
      <c r="AB72" s="257">
        <f t="shared" si="8"/>
        <v>79374</v>
      </c>
      <c r="AC72" s="257">
        <f t="shared" si="8"/>
        <v>120833</v>
      </c>
      <c r="AD72" s="257">
        <f t="shared" si="8"/>
        <v>305947</v>
      </c>
      <c r="AE72" s="257">
        <f t="shared" si="8"/>
        <v>1144876</v>
      </c>
      <c r="AF72" s="257">
        <f t="shared" si="8"/>
        <v>556605</v>
      </c>
      <c r="AG72" s="257">
        <f t="shared" si="8"/>
        <v>491212</v>
      </c>
      <c r="AH72" s="257">
        <f t="shared" si="8"/>
        <v>683</v>
      </c>
      <c r="AI72" s="257">
        <f t="shared" si="8"/>
        <v>16969</v>
      </c>
      <c r="AJ72" s="257">
        <f>SUM(AJ3:AJ71)</f>
        <v>47741</v>
      </c>
      <c r="AK72" s="257">
        <f t="shared" si="8"/>
        <v>45914</v>
      </c>
      <c r="AL72" s="257">
        <f t="shared" si="8"/>
        <v>1827</v>
      </c>
      <c r="AM72" s="257">
        <f t="shared" si="8"/>
        <v>55200</v>
      </c>
      <c r="AN72" s="257">
        <f t="shared" si="8"/>
        <v>25114</v>
      </c>
      <c r="AO72" s="257">
        <f t="shared" si="8"/>
        <v>4677</v>
      </c>
      <c r="AP72" s="257">
        <f t="shared" si="8"/>
        <v>13131</v>
      </c>
      <c r="AQ72" s="257">
        <f t="shared" si="8"/>
        <v>12278</v>
      </c>
      <c r="AR72" s="257">
        <f t="shared" si="8"/>
        <v>355361</v>
      </c>
      <c r="AS72" s="257">
        <f t="shared" si="8"/>
        <v>66516</v>
      </c>
      <c r="AT72" s="257">
        <f t="shared" si="8"/>
        <v>195096</v>
      </c>
      <c r="AU72" s="257">
        <f t="shared" si="8"/>
        <v>48228</v>
      </c>
      <c r="AV72" s="257">
        <f t="shared" si="8"/>
        <v>12484</v>
      </c>
      <c r="AW72" s="257">
        <f t="shared" si="8"/>
        <v>33037</v>
      </c>
      <c r="AX72" s="257">
        <f t="shared" si="8"/>
        <v>125745</v>
      </c>
      <c r="AY72" s="257">
        <f t="shared" si="8"/>
        <v>66811</v>
      </c>
      <c r="AZ72" s="257">
        <f t="shared" si="8"/>
        <v>44714</v>
      </c>
      <c r="BA72" s="257">
        <f t="shared" si="8"/>
        <v>14220</v>
      </c>
      <c r="BB72" s="257">
        <f t="shared" si="8"/>
        <v>51965</v>
      </c>
      <c r="BC72" s="257">
        <f t="shared" si="8"/>
        <v>19203</v>
      </c>
      <c r="BD72" s="257">
        <f t="shared" si="8"/>
        <v>32762</v>
      </c>
      <c r="BE72" s="257">
        <f t="shared" si="8"/>
        <v>1144921</v>
      </c>
      <c r="BF72" s="257">
        <f t="shared" si="8"/>
        <v>276327</v>
      </c>
      <c r="BG72" s="257">
        <f t="shared" si="8"/>
        <v>389408</v>
      </c>
      <c r="BH72" s="257">
        <f t="shared" si="8"/>
        <v>4339</v>
      </c>
      <c r="BI72" s="257">
        <f t="shared" si="8"/>
        <v>22001</v>
      </c>
      <c r="BJ72" s="257">
        <f t="shared" si="8"/>
        <v>1688</v>
      </c>
      <c r="BK72" s="257">
        <f t="shared" si="8"/>
        <v>341812</v>
      </c>
      <c r="BL72" s="257">
        <f t="shared" si="8"/>
        <v>33120</v>
      </c>
      <c r="BM72" s="257">
        <f t="shared" si="8"/>
        <v>6366</v>
      </c>
      <c r="BN72" s="257">
        <f t="shared" si="8"/>
        <v>69860</v>
      </c>
      <c r="BO72" s="257">
        <f t="shared" si="8"/>
        <v>889623</v>
      </c>
      <c r="BP72" s="257">
        <f t="shared" si="8"/>
        <v>494723</v>
      </c>
      <c r="BQ72" s="257">
        <f t="shared" si="8"/>
        <v>255431</v>
      </c>
      <c r="BR72" s="257">
        <f t="shared" si="8"/>
        <v>101468</v>
      </c>
      <c r="BS72" s="257">
        <f t="shared" si="8"/>
        <v>64555</v>
      </c>
      <c r="BT72" s="257">
        <f t="shared" ref="BT72:DO72" si="9">SUM(BT3:BT71)</f>
        <v>41899</v>
      </c>
      <c r="BU72" s="257">
        <f t="shared" si="9"/>
        <v>31370</v>
      </c>
      <c r="BV72" s="257">
        <f t="shared" si="9"/>
        <v>442420</v>
      </c>
      <c r="BW72" s="257">
        <f t="shared" si="9"/>
        <v>40972</v>
      </c>
      <c r="BX72" s="257">
        <f t="shared" si="9"/>
        <v>93305</v>
      </c>
      <c r="BY72" s="257">
        <f t="shared" si="9"/>
        <v>50204</v>
      </c>
      <c r="BZ72" s="257">
        <f t="shared" si="9"/>
        <v>41176</v>
      </c>
      <c r="CA72" s="257">
        <f t="shared" si="9"/>
        <v>36880</v>
      </c>
      <c r="CB72" s="257">
        <f t="shared" si="9"/>
        <v>45359</v>
      </c>
      <c r="CC72" s="257">
        <f t="shared" si="9"/>
        <v>36475</v>
      </c>
      <c r="CD72" s="257">
        <f t="shared" si="9"/>
        <v>38622</v>
      </c>
      <c r="CE72" s="257">
        <f t="shared" si="9"/>
        <v>59427</v>
      </c>
      <c r="CF72" s="257">
        <f t="shared" si="9"/>
        <v>120550</v>
      </c>
      <c r="CG72" s="257">
        <f t="shared" si="9"/>
        <v>212194</v>
      </c>
      <c r="CH72" s="257">
        <f t="shared" si="9"/>
        <v>423457</v>
      </c>
      <c r="CI72" s="304">
        <f t="shared" si="9"/>
        <v>35067</v>
      </c>
      <c r="CJ72" s="257">
        <f>SUM(CJ3:CJ71)</f>
        <v>423462</v>
      </c>
      <c r="CK72" s="257">
        <f t="shared" si="9"/>
        <v>145963</v>
      </c>
      <c r="CL72" s="257">
        <f t="shared" si="9"/>
        <v>423444</v>
      </c>
      <c r="CM72" s="257">
        <f t="shared" si="9"/>
        <v>226650</v>
      </c>
      <c r="CN72" s="257">
        <f t="shared" si="9"/>
        <v>58606</v>
      </c>
      <c r="CO72" s="257">
        <f t="shared" si="9"/>
        <v>40889</v>
      </c>
      <c r="CP72" s="257">
        <f t="shared" si="9"/>
        <v>95718</v>
      </c>
      <c r="CQ72" s="257">
        <f t="shared" si="9"/>
        <v>1581</v>
      </c>
      <c r="CR72" s="257">
        <f t="shared" si="9"/>
        <v>252341</v>
      </c>
      <c r="CS72" s="257">
        <f t="shared" si="9"/>
        <v>44530</v>
      </c>
      <c r="CT72" s="257">
        <f t="shared" si="9"/>
        <v>10001</v>
      </c>
      <c r="CU72" s="257">
        <f t="shared" si="9"/>
        <v>423455</v>
      </c>
      <c r="CV72" s="257">
        <f t="shared" si="9"/>
        <v>134122</v>
      </c>
      <c r="CW72" s="258" t="s">
        <v>193</v>
      </c>
      <c r="CX72" s="257">
        <f t="shared" si="9"/>
        <v>423442</v>
      </c>
      <c r="CY72" s="257">
        <f t="shared" si="9"/>
        <v>47065</v>
      </c>
      <c r="CZ72" s="257">
        <f t="shared" si="9"/>
        <v>86153</v>
      </c>
      <c r="DA72" s="257">
        <f t="shared" si="9"/>
        <v>23050</v>
      </c>
      <c r="DB72" s="257">
        <f t="shared" si="9"/>
        <v>40865</v>
      </c>
      <c r="DC72" s="257">
        <f t="shared" si="9"/>
        <v>81667</v>
      </c>
      <c r="DD72" s="257">
        <f t="shared" si="9"/>
        <v>48821</v>
      </c>
      <c r="DE72" s="257">
        <f t="shared" si="9"/>
        <v>48622</v>
      </c>
      <c r="DF72" s="257">
        <f t="shared" si="9"/>
        <v>21373</v>
      </c>
      <c r="DG72" s="257">
        <f t="shared" si="9"/>
        <v>25826</v>
      </c>
      <c r="DH72" s="257">
        <f t="shared" si="9"/>
        <v>145963</v>
      </c>
      <c r="DI72" s="258" t="s">
        <v>193</v>
      </c>
      <c r="DJ72" s="257">
        <f t="shared" si="9"/>
        <v>423448</v>
      </c>
      <c r="DK72" s="257">
        <f t="shared" si="9"/>
        <v>47325</v>
      </c>
      <c r="DL72" s="257">
        <f t="shared" si="9"/>
        <v>150608</v>
      </c>
      <c r="DM72" s="257">
        <f t="shared" si="9"/>
        <v>117526</v>
      </c>
      <c r="DN72" s="257">
        <f t="shared" si="9"/>
        <v>88785</v>
      </c>
      <c r="DO72" s="257">
        <f t="shared" si="9"/>
        <v>19204</v>
      </c>
      <c r="DP72" s="259" t="s">
        <v>193</v>
      </c>
    </row>
    <row r="73" spans="2:120" s="21" customFormat="1">
      <c r="B73" s="260" t="s">
        <v>197</v>
      </c>
      <c r="C73" s="8">
        <f t="shared" si="4"/>
        <v>0</v>
      </c>
      <c r="D73" s="252"/>
      <c r="E73" s="254">
        <v>2.6398279868510541</v>
      </c>
      <c r="F73" s="252">
        <v>1144923</v>
      </c>
      <c r="G73" s="252">
        <v>1144919</v>
      </c>
      <c r="H73" s="252">
        <v>560423</v>
      </c>
      <c r="I73" s="252">
        <v>584496</v>
      </c>
      <c r="J73" s="252">
        <v>1144916</v>
      </c>
      <c r="K73" s="252">
        <v>75023</v>
      </c>
      <c r="L73" s="252">
        <v>180271</v>
      </c>
      <c r="M73" s="252">
        <v>163736</v>
      </c>
      <c r="N73" s="252">
        <v>167438</v>
      </c>
      <c r="O73" s="252">
        <v>154628</v>
      </c>
      <c r="P73" s="252">
        <v>138009</v>
      </c>
      <c r="Q73" s="252">
        <v>115325</v>
      </c>
      <c r="R73" s="252">
        <v>79930</v>
      </c>
      <c r="S73" s="252">
        <v>49029</v>
      </c>
      <c r="T73" s="252">
        <v>21527</v>
      </c>
      <c r="U73" s="253">
        <v>1117851</v>
      </c>
      <c r="V73" s="253">
        <v>27068</v>
      </c>
      <c r="W73" s="253">
        <v>256771</v>
      </c>
      <c r="X73" s="253">
        <v>305960</v>
      </c>
      <c r="Y73" s="253">
        <v>10337</v>
      </c>
      <c r="Z73" s="253">
        <v>43929</v>
      </c>
      <c r="AA73" s="253">
        <v>51481</v>
      </c>
      <c r="AB73" s="253">
        <v>79376</v>
      </c>
      <c r="AC73" s="253">
        <v>120837</v>
      </c>
      <c r="AD73" s="253">
        <v>305960</v>
      </c>
      <c r="AE73" s="253">
        <v>1144922</v>
      </c>
      <c r="AF73" s="253">
        <v>556608</v>
      </c>
      <c r="AG73" s="253">
        <v>491211</v>
      </c>
      <c r="AH73" s="253">
        <v>686</v>
      </c>
      <c r="AI73" s="253">
        <v>16964</v>
      </c>
      <c r="AJ73" s="253"/>
      <c r="AK73" s="253">
        <v>45914</v>
      </c>
      <c r="AL73" s="253">
        <v>1833</v>
      </c>
      <c r="AM73" s="253">
        <v>55205</v>
      </c>
      <c r="AN73" s="253">
        <v>25119</v>
      </c>
      <c r="AO73" s="253">
        <v>4680</v>
      </c>
      <c r="AP73" s="253">
        <v>13130</v>
      </c>
      <c r="AQ73" s="253">
        <v>12276</v>
      </c>
      <c r="AR73" s="253">
        <v>355384</v>
      </c>
      <c r="AS73" s="253">
        <v>66519</v>
      </c>
      <c r="AT73" s="253">
        <v>195102</v>
      </c>
      <c r="AU73" s="253">
        <v>48232</v>
      </c>
      <c r="AV73" s="253">
        <v>12487</v>
      </c>
      <c r="AW73" s="253">
        <v>33044</v>
      </c>
      <c r="AX73" s="253">
        <v>125760</v>
      </c>
      <c r="AY73" s="253">
        <v>66822</v>
      </c>
      <c r="AZ73" s="253">
        <v>44718</v>
      </c>
      <c r="BA73" s="253">
        <v>14220</v>
      </c>
      <c r="BB73" s="253">
        <v>51965</v>
      </c>
      <c r="BC73" s="253">
        <v>19196</v>
      </c>
      <c r="BD73" s="253">
        <v>32769</v>
      </c>
      <c r="BE73" s="253">
        <v>1144917</v>
      </c>
      <c r="BF73" s="253">
        <v>276327</v>
      </c>
      <c r="BG73" s="253">
        <v>389406</v>
      </c>
      <c r="BH73" s="253">
        <v>4340</v>
      </c>
      <c r="BI73" s="253">
        <v>21997</v>
      </c>
      <c r="BJ73" s="253">
        <v>1687</v>
      </c>
      <c r="BK73" s="253">
        <v>341811</v>
      </c>
      <c r="BL73" s="253">
        <v>33126</v>
      </c>
      <c r="BM73" s="253">
        <v>6367</v>
      </c>
      <c r="BN73" s="253">
        <v>69856</v>
      </c>
      <c r="BO73" s="253">
        <v>889622</v>
      </c>
      <c r="BP73" s="253">
        <v>494724</v>
      </c>
      <c r="BQ73" s="253">
        <v>255430</v>
      </c>
      <c r="BR73" s="253">
        <v>101471</v>
      </c>
      <c r="BS73" s="253">
        <v>64568</v>
      </c>
      <c r="BT73" s="253">
        <v>41905</v>
      </c>
      <c r="BU73" s="253">
        <v>31350</v>
      </c>
      <c r="BV73" s="253">
        <v>442417</v>
      </c>
      <c r="BW73" s="253">
        <v>40972</v>
      </c>
      <c r="BX73" s="253">
        <v>93314</v>
      </c>
      <c r="BY73" s="253">
        <v>50205</v>
      </c>
      <c r="BZ73" s="253">
        <v>41168</v>
      </c>
      <c r="CA73" s="253">
        <v>36872</v>
      </c>
      <c r="CB73" s="253">
        <v>45362</v>
      </c>
      <c r="CC73" s="253">
        <v>36475</v>
      </c>
      <c r="CD73" s="253">
        <v>38618</v>
      </c>
      <c r="CE73" s="253">
        <v>59431</v>
      </c>
      <c r="CF73" s="253">
        <v>120525</v>
      </c>
      <c r="CG73" s="253">
        <v>212198</v>
      </c>
      <c r="CH73" s="253">
        <v>423456</v>
      </c>
      <c r="CI73" s="305">
        <v>8859</v>
      </c>
      <c r="CJ73" s="253">
        <v>423456</v>
      </c>
      <c r="CK73" s="253">
        <v>145959</v>
      </c>
      <c r="CL73" s="253">
        <v>423455</v>
      </c>
      <c r="CM73" s="253">
        <v>226657</v>
      </c>
      <c r="CN73" s="253">
        <v>58609</v>
      </c>
      <c r="CO73" s="253">
        <v>40890</v>
      </c>
      <c r="CP73" s="253">
        <v>95719</v>
      </c>
      <c r="CQ73" s="253">
        <v>1580</v>
      </c>
      <c r="CR73" s="253">
        <v>252339</v>
      </c>
      <c r="CS73" s="253">
        <v>44536</v>
      </c>
      <c r="CT73" s="253">
        <v>9995</v>
      </c>
      <c r="CU73" s="253">
        <v>423456</v>
      </c>
      <c r="CV73" s="253">
        <v>134123</v>
      </c>
      <c r="CW73" s="253" t="s">
        <v>193</v>
      </c>
      <c r="CX73" s="253">
        <v>423456</v>
      </c>
      <c r="CY73" s="253">
        <v>47070</v>
      </c>
      <c r="CZ73" s="253">
        <v>86154</v>
      </c>
      <c r="DA73" s="253">
        <v>23052</v>
      </c>
      <c r="DB73" s="253">
        <v>40869</v>
      </c>
      <c r="DC73" s="253">
        <v>81658</v>
      </c>
      <c r="DD73" s="253">
        <v>48832</v>
      </c>
      <c r="DE73" s="253">
        <v>48626</v>
      </c>
      <c r="DF73" s="253">
        <v>21367</v>
      </c>
      <c r="DG73" s="253">
        <v>25828</v>
      </c>
      <c r="DH73" s="253">
        <v>145959</v>
      </c>
      <c r="DI73" s="253" t="s">
        <v>193</v>
      </c>
      <c r="DJ73" s="253">
        <v>423455</v>
      </c>
      <c r="DK73" s="253">
        <v>47332</v>
      </c>
      <c r="DL73" s="253">
        <v>150608</v>
      </c>
      <c r="DM73" s="253">
        <v>117527</v>
      </c>
      <c r="DN73" s="253">
        <v>88786</v>
      </c>
      <c r="DO73" s="253">
        <v>19202</v>
      </c>
      <c r="DP73" s="261" t="s">
        <v>193</v>
      </c>
    </row>
    <row r="74" spans="2:120" ht="15" thickBot="1">
      <c r="B74" s="262" t="s">
        <v>198</v>
      </c>
      <c r="C74" s="8">
        <f t="shared" si="4"/>
        <v>0</v>
      </c>
      <c r="D74" s="7"/>
      <c r="E74" s="7"/>
      <c r="F74" s="263">
        <f>F73-F72</f>
        <v>12</v>
      </c>
      <c r="G74" s="263">
        <f t="shared" ref="G74:BS74" si="10">G73-G72</f>
        <v>-2</v>
      </c>
      <c r="H74" s="263">
        <f t="shared" si="10"/>
        <v>1</v>
      </c>
      <c r="I74" s="263">
        <f t="shared" si="10"/>
        <v>-3</v>
      </c>
      <c r="J74" s="263">
        <f t="shared" si="10"/>
        <v>-61</v>
      </c>
      <c r="K74" s="263">
        <f t="shared" si="10"/>
        <v>-6</v>
      </c>
      <c r="L74" s="263">
        <f t="shared" si="10"/>
        <v>-13</v>
      </c>
      <c r="M74" s="263">
        <f t="shared" si="10"/>
        <v>-9</v>
      </c>
      <c r="N74" s="263">
        <f t="shared" si="10"/>
        <v>-13</v>
      </c>
      <c r="O74" s="263">
        <f t="shared" si="10"/>
        <v>-4</v>
      </c>
      <c r="P74" s="263">
        <f t="shared" si="10"/>
        <v>-39</v>
      </c>
      <c r="Q74" s="263">
        <f t="shared" si="10"/>
        <v>12</v>
      </c>
      <c r="R74" s="263">
        <f t="shared" si="10"/>
        <v>4</v>
      </c>
      <c r="S74" s="263">
        <f t="shared" si="10"/>
        <v>11</v>
      </c>
      <c r="T74" s="263">
        <f t="shared" si="10"/>
        <v>-4</v>
      </c>
      <c r="U74" s="263">
        <f t="shared" si="10"/>
        <v>-2</v>
      </c>
      <c r="V74" s="263">
        <f t="shared" si="10"/>
        <v>10</v>
      </c>
      <c r="W74" s="263">
        <f t="shared" si="10"/>
        <v>-10</v>
      </c>
      <c r="X74" s="263">
        <f t="shared" si="10"/>
        <v>-19</v>
      </c>
      <c r="Y74" s="263">
        <f t="shared" si="10"/>
        <v>1</v>
      </c>
      <c r="Z74" s="263">
        <f t="shared" si="10"/>
        <v>-1</v>
      </c>
      <c r="AA74" s="263">
        <f t="shared" si="10"/>
        <v>7</v>
      </c>
      <c r="AB74" s="263">
        <f t="shared" si="10"/>
        <v>2</v>
      </c>
      <c r="AC74" s="263">
        <f t="shared" si="10"/>
        <v>4</v>
      </c>
      <c r="AD74" s="263">
        <f t="shared" si="10"/>
        <v>13</v>
      </c>
      <c r="AE74" s="263">
        <f t="shared" si="10"/>
        <v>46</v>
      </c>
      <c r="AF74" s="263">
        <f t="shared" si="10"/>
        <v>3</v>
      </c>
      <c r="AG74" s="263">
        <f t="shared" si="10"/>
        <v>-1</v>
      </c>
      <c r="AH74" s="263">
        <f t="shared" si="10"/>
        <v>3</v>
      </c>
      <c r="AI74" s="263">
        <f t="shared" si="10"/>
        <v>-5</v>
      </c>
      <c r="AJ74" s="263"/>
      <c r="AK74" s="263">
        <f t="shared" si="10"/>
        <v>0</v>
      </c>
      <c r="AL74" s="263">
        <f t="shared" si="10"/>
        <v>6</v>
      </c>
      <c r="AM74" s="263">
        <f t="shared" si="10"/>
        <v>5</v>
      </c>
      <c r="AN74" s="263">
        <f t="shared" si="10"/>
        <v>5</v>
      </c>
      <c r="AO74" s="263">
        <f t="shared" si="10"/>
        <v>3</v>
      </c>
      <c r="AP74" s="263">
        <f t="shared" si="10"/>
        <v>-1</v>
      </c>
      <c r="AQ74" s="263">
        <f t="shared" si="10"/>
        <v>-2</v>
      </c>
      <c r="AR74" s="263">
        <f t="shared" si="10"/>
        <v>23</v>
      </c>
      <c r="AS74" s="263">
        <f t="shared" si="10"/>
        <v>3</v>
      </c>
      <c r="AT74" s="263">
        <f t="shared" si="10"/>
        <v>6</v>
      </c>
      <c r="AU74" s="263">
        <f t="shared" si="10"/>
        <v>4</v>
      </c>
      <c r="AV74" s="263">
        <f t="shared" si="10"/>
        <v>3</v>
      </c>
      <c r="AW74" s="263">
        <f t="shared" si="10"/>
        <v>7</v>
      </c>
      <c r="AX74" s="263">
        <f t="shared" si="10"/>
        <v>15</v>
      </c>
      <c r="AY74" s="263">
        <f t="shared" si="10"/>
        <v>11</v>
      </c>
      <c r="AZ74" s="263">
        <f t="shared" si="10"/>
        <v>4</v>
      </c>
      <c r="BA74" s="263">
        <f t="shared" si="10"/>
        <v>0</v>
      </c>
      <c r="BB74" s="263">
        <f t="shared" si="10"/>
        <v>0</v>
      </c>
      <c r="BC74" s="263">
        <f t="shared" si="10"/>
        <v>-7</v>
      </c>
      <c r="BD74" s="263">
        <f t="shared" si="10"/>
        <v>7</v>
      </c>
      <c r="BE74" s="263">
        <f t="shared" si="10"/>
        <v>-4</v>
      </c>
      <c r="BF74" s="263">
        <f t="shared" si="10"/>
        <v>0</v>
      </c>
      <c r="BG74" s="263">
        <f t="shared" si="10"/>
        <v>-2</v>
      </c>
      <c r="BH74" s="263">
        <f t="shared" si="10"/>
        <v>1</v>
      </c>
      <c r="BI74" s="263">
        <f t="shared" si="10"/>
        <v>-4</v>
      </c>
      <c r="BJ74" s="263">
        <f t="shared" si="10"/>
        <v>-1</v>
      </c>
      <c r="BK74" s="263">
        <f t="shared" si="10"/>
        <v>-1</v>
      </c>
      <c r="BL74" s="263">
        <f t="shared" si="10"/>
        <v>6</v>
      </c>
      <c r="BM74" s="263">
        <f t="shared" si="10"/>
        <v>1</v>
      </c>
      <c r="BN74" s="263">
        <f t="shared" si="10"/>
        <v>-4</v>
      </c>
      <c r="BO74" s="263">
        <f t="shared" si="10"/>
        <v>-1</v>
      </c>
      <c r="BP74" s="263">
        <f t="shared" si="10"/>
        <v>1</v>
      </c>
      <c r="BQ74" s="263">
        <f t="shared" si="10"/>
        <v>-1</v>
      </c>
      <c r="BR74" s="263">
        <f t="shared" si="10"/>
        <v>3</v>
      </c>
      <c r="BS74" s="263">
        <f t="shared" si="10"/>
        <v>13</v>
      </c>
      <c r="BT74" s="263">
        <f t="shared" ref="BT74:DO74" si="11">BT73-BT72</f>
        <v>6</v>
      </c>
      <c r="BU74" s="263">
        <f t="shared" si="11"/>
        <v>-20</v>
      </c>
      <c r="BV74" s="263">
        <f t="shared" si="11"/>
        <v>-3</v>
      </c>
      <c r="BW74" s="263">
        <f t="shared" si="11"/>
        <v>0</v>
      </c>
      <c r="BX74" s="263">
        <f t="shared" si="11"/>
        <v>9</v>
      </c>
      <c r="BY74" s="263">
        <f t="shared" si="11"/>
        <v>1</v>
      </c>
      <c r="BZ74" s="263">
        <f t="shared" si="11"/>
        <v>-8</v>
      </c>
      <c r="CA74" s="263">
        <f t="shared" si="11"/>
        <v>-8</v>
      </c>
      <c r="CB74" s="263">
        <f t="shared" si="11"/>
        <v>3</v>
      </c>
      <c r="CC74" s="263">
        <f t="shared" si="11"/>
        <v>0</v>
      </c>
      <c r="CD74" s="263">
        <f t="shared" si="11"/>
        <v>-4</v>
      </c>
      <c r="CE74" s="263">
        <f t="shared" si="11"/>
        <v>4</v>
      </c>
      <c r="CF74" s="264">
        <f t="shared" si="11"/>
        <v>-25</v>
      </c>
      <c r="CG74" s="264">
        <f t="shared" si="11"/>
        <v>4</v>
      </c>
      <c r="CH74" s="264">
        <f t="shared" si="11"/>
        <v>-1</v>
      </c>
      <c r="CI74" s="306">
        <f t="shared" si="11"/>
        <v>-26208</v>
      </c>
      <c r="CJ74" s="265">
        <f t="shared" si="11"/>
        <v>-6</v>
      </c>
      <c r="CK74" s="265">
        <f t="shared" si="11"/>
        <v>-4</v>
      </c>
      <c r="CL74" s="263">
        <f t="shared" si="11"/>
        <v>11</v>
      </c>
      <c r="CM74" s="263">
        <f t="shared" si="11"/>
        <v>7</v>
      </c>
      <c r="CN74" s="263">
        <f t="shared" si="11"/>
        <v>3</v>
      </c>
      <c r="CO74" s="263">
        <f t="shared" si="11"/>
        <v>1</v>
      </c>
      <c r="CP74" s="263">
        <f t="shared" si="11"/>
        <v>1</v>
      </c>
      <c r="CQ74" s="263">
        <f t="shared" si="11"/>
        <v>-1</v>
      </c>
      <c r="CR74" s="263">
        <f t="shared" si="11"/>
        <v>-2</v>
      </c>
      <c r="CS74" s="263">
        <f t="shared" si="11"/>
        <v>6</v>
      </c>
      <c r="CT74" s="263">
        <f t="shared" si="11"/>
        <v>-6</v>
      </c>
      <c r="CU74" s="263">
        <f t="shared" si="11"/>
        <v>1</v>
      </c>
      <c r="CV74" s="263">
        <f t="shared" si="11"/>
        <v>1</v>
      </c>
      <c r="CW74" s="263"/>
      <c r="CX74" s="263">
        <f t="shared" si="11"/>
        <v>14</v>
      </c>
      <c r="CY74" s="263">
        <f t="shared" si="11"/>
        <v>5</v>
      </c>
      <c r="CZ74" s="263">
        <f t="shared" si="11"/>
        <v>1</v>
      </c>
      <c r="DA74" s="263">
        <f t="shared" si="11"/>
        <v>2</v>
      </c>
      <c r="DB74" s="263">
        <f t="shared" si="11"/>
        <v>4</v>
      </c>
      <c r="DC74" s="263">
        <f t="shared" si="11"/>
        <v>-9</v>
      </c>
      <c r="DD74" s="263">
        <f t="shared" si="11"/>
        <v>11</v>
      </c>
      <c r="DE74" s="263">
        <f t="shared" si="11"/>
        <v>4</v>
      </c>
      <c r="DF74" s="263">
        <f t="shared" si="11"/>
        <v>-6</v>
      </c>
      <c r="DG74" s="263">
        <f t="shared" si="11"/>
        <v>2</v>
      </c>
      <c r="DH74" s="263">
        <f t="shared" si="11"/>
        <v>-4</v>
      </c>
      <c r="DI74" s="263"/>
      <c r="DJ74" s="263">
        <f t="shared" si="11"/>
        <v>7</v>
      </c>
      <c r="DK74" s="263">
        <f t="shared" si="11"/>
        <v>7</v>
      </c>
      <c r="DL74" s="263">
        <f t="shared" si="11"/>
        <v>0</v>
      </c>
      <c r="DM74" s="263">
        <f t="shared" si="11"/>
        <v>1</v>
      </c>
      <c r="DN74" s="263">
        <f t="shared" si="11"/>
        <v>1</v>
      </c>
      <c r="DO74" s="263">
        <f t="shared" si="11"/>
        <v>-2</v>
      </c>
      <c r="DP74" s="266"/>
    </row>
  </sheetData>
  <sheetProtection sheet="1" objects="1" scenarios="1"/>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45038-53C5-4CAA-BED4-9F4EE37F3AAE}">
  <sheetPr codeName="Sheet31"/>
  <dimension ref="A1:CV78"/>
  <sheetViews>
    <sheetView workbookViewId="0">
      <pane xSplit="2" ySplit="1" topLeftCell="CG2" activePane="bottomRight" state="frozen"/>
      <selection pane="topRight" activeCell="C1" sqref="C1"/>
      <selection pane="bottomLeft" activeCell="A2" sqref="A2"/>
      <selection pane="bottomRight" activeCell="CP2" sqref="CP2"/>
    </sheetView>
  </sheetViews>
  <sheetFormatPr defaultColWidth="8.90625" defaultRowHeight="14.5"/>
  <cols>
    <col min="1" max="1" width="10" style="241" bestFit="1" customWidth="1"/>
    <col min="2" max="2" width="27.36328125" style="241" bestFit="1" customWidth="1"/>
    <col min="3" max="3" width="10.54296875" style="241" customWidth="1"/>
    <col min="4" max="4" width="11" style="241" bestFit="1" customWidth="1"/>
    <col min="5" max="100" width="9" style="241" bestFit="1" customWidth="1"/>
    <col min="101" max="16384" width="8.90625" style="241"/>
  </cols>
  <sheetData>
    <row r="1" spans="1:100" ht="17">
      <c r="A1" s="242" t="s">
        <v>199</v>
      </c>
      <c r="B1" s="242" t="s">
        <v>200</v>
      </c>
      <c r="C1" s="274" t="s">
        <v>433</v>
      </c>
      <c r="D1" s="36" t="s">
        <v>434</v>
      </c>
      <c r="E1" s="242" t="s">
        <v>202</v>
      </c>
      <c r="F1" s="242" t="s">
        <v>203</v>
      </c>
      <c r="G1" s="242" t="s">
        <v>204</v>
      </c>
      <c r="H1" s="242" t="s">
        <v>205</v>
      </c>
      <c r="I1" s="242" t="s">
        <v>206</v>
      </c>
      <c r="J1" s="242" t="s">
        <v>207</v>
      </c>
      <c r="K1" s="242" t="s">
        <v>208</v>
      </c>
      <c r="L1" s="242" t="s">
        <v>209</v>
      </c>
      <c r="M1" s="242" t="s">
        <v>210</v>
      </c>
      <c r="N1" s="242" t="s">
        <v>211</v>
      </c>
      <c r="O1" s="242" t="s">
        <v>212</v>
      </c>
      <c r="P1" s="242" t="s">
        <v>213</v>
      </c>
      <c r="Q1" s="242" t="s">
        <v>214</v>
      </c>
      <c r="R1" s="242" t="s">
        <v>215</v>
      </c>
      <c r="S1" s="242" t="s">
        <v>216</v>
      </c>
      <c r="T1" s="242" t="s">
        <v>217</v>
      </c>
      <c r="U1" s="242" t="s">
        <v>218</v>
      </c>
      <c r="V1" s="242" t="s">
        <v>219</v>
      </c>
      <c r="W1" s="242" t="s">
        <v>220</v>
      </c>
      <c r="X1" s="242" t="s">
        <v>221</v>
      </c>
      <c r="Y1" s="242" t="s">
        <v>222</v>
      </c>
      <c r="Z1" s="242" t="s">
        <v>223</v>
      </c>
      <c r="AA1" s="242" t="s">
        <v>224</v>
      </c>
      <c r="AB1" s="242" t="s">
        <v>225</v>
      </c>
      <c r="AC1" s="242" t="s">
        <v>226</v>
      </c>
      <c r="AD1" s="242" t="s">
        <v>227</v>
      </c>
      <c r="AE1" s="242" t="s">
        <v>228</v>
      </c>
      <c r="AF1" s="242" t="s">
        <v>229</v>
      </c>
      <c r="AG1" s="242" t="s">
        <v>230</v>
      </c>
      <c r="AH1" s="242" t="s">
        <v>231</v>
      </c>
      <c r="AI1" s="242" t="s">
        <v>232</v>
      </c>
      <c r="AJ1" s="242" t="s">
        <v>233</v>
      </c>
      <c r="AK1" s="242" t="s">
        <v>234</v>
      </c>
      <c r="AL1" s="242" t="s">
        <v>235</v>
      </c>
      <c r="AM1" s="242" t="s">
        <v>236</v>
      </c>
      <c r="AN1" s="242" t="s">
        <v>237</v>
      </c>
      <c r="AO1" s="242" t="s">
        <v>238</v>
      </c>
      <c r="AP1" s="242" t="s">
        <v>239</v>
      </c>
      <c r="AQ1" s="242" t="s">
        <v>240</v>
      </c>
      <c r="AR1" s="242" t="s">
        <v>241</v>
      </c>
      <c r="AS1" s="242" t="s">
        <v>242</v>
      </c>
      <c r="AT1" s="242" t="s">
        <v>243</v>
      </c>
      <c r="AU1" s="242" t="s">
        <v>244</v>
      </c>
      <c r="AV1" s="242" t="s">
        <v>245</v>
      </c>
      <c r="AW1" s="242" t="s">
        <v>246</v>
      </c>
      <c r="AX1" s="242" t="s">
        <v>247</v>
      </c>
      <c r="AY1" s="242" t="s">
        <v>248</v>
      </c>
      <c r="AZ1" s="242" t="s">
        <v>249</v>
      </c>
      <c r="BA1" s="242" t="s">
        <v>250</v>
      </c>
      <c r="BB1" s="242" t="s">
        <v>251</v>
      </c>
      <c r="BC1" s="242" t="s">
        <v>252</v>
      </c>
      <c r="BD1" s="242" t="s">
        <v>253</v>
      </c>
      <c r="BE1" s="242" t="s">
        <v>254</v>
      </c>
      <c r="BF1" s="242" t="s">
        <v>255</v>
      </c>
      <c r="BG1" s="242" t="s">
        <v>256</v>
      </c>
      <c r="BH1" s="242" t="s">
        <v>257</v>
      </c>
      <c r="BI1" s="242" t="s">
        <v>258</v>
      </c>
      <c r="BJ1" s="242" t="s">
        <v>259</v>
      </c>
      <c r="BK1" s="242" t="s">
        <v>260</v>
      </c>
      <c r="BL1" s="242" t="s">
        <v>261</v>
      </c>
      <c r="BM1" s="242" t="s">
        <v>262</v>
      </c>
      <c r="BN1" s="242" t="s">
        <v>263</v>
      </c>
      <c r="BO1" s="242" t="s">
        <v>264</v>
      </c>
      <c r="BP1" s="242" t="s">
        <v>265</v>
      </c>
      <c r="BQ1" s="242" t="s">
        <v>266</v>
      </c>
      <c r="BR1" s="242" t="s">
        <v>267</v>
      </c>
      <c r="BS1" s="242" t="s">
        <v>268</v>
      </c>
      <c r="BT1" s="242" t="s">
        <v>269</v>
      </c>
      <c r="BU1" s="242" t="s">
        <v>270</v>
      </c>
      <c r="BV1" s="242" t="s">
        <v>271</v>
      </c>
      <c r="BW1" s="242" t="s">
        <v>272</v>
      </c>
      <c r="BX1" s="242" t="s">
        <v>273</v>
      </c>
      <c r="BY1" s="242" t="s">
        <v>274</v>
      </c>
      <c r="BZ1" s="242" t="s">
        <v>275</v>
      </c>
      <c r="CA1" s="242" t="s">
        <v>276</v>
      </c>
      <c r="CB1" s="242" t="s">
        <v>277</v>
      </c>
      <c r="CC1" s="242" t="s">
        <v>278</v>
      </c>
      <c r="CD1" s="242" t="s">
        <v>279</v>
      </c>
      <c r="CE1" s="242" t="s">
        <v>280</v>
      </c>
      <c r="CF1" s="242" t="s">
        <v>281</v>
      </c>
      <c r="CG1" s="242" t="s">
        <v>282</v>
      </c>
      <c r="CH1" s="242" t="s">
        <v>283</v>
      </c>
      <c r="CI1" s="242" t="s">
        <v>284</v>
      </c>
      <c r="CJ1" s="242" t="s">
        <v>285</v>
      </c>
      <c r="CK1" s="242" t="s">
        <v>286</v>
      </c>
      <c r="CL1" s="242" t="s">
        <v>287</v>
      </c>
      <c r="CM1" s="242" t="s">
        <v>288</v>
      </c>
      <c r="CN1" s="242" t="s">
        <v>289</v>
      </c>
      <c r="CO1" s="242" t="s">
        <v>290</v>
      </c>
      <c r="CP1" s="242" t="s">
        <v>291</v>
      </c>
      <c r="CQ1" s="242" t="s">
        <v>292</v>
      </c>
      <c r="CR1" s="242" t="s">
        <v>293</v>
      </c>
      <c r="CS1" s="242" t="s">
        <v>294</v>
      </c>
      <c r="CT1" s="242" t="s">
        <v>295</v>
      </c>
      <c r="CU1" s="242" t="s">
        <v>296</v>
      </c>
      <c r="CV1" s="242" t="s">
        <v>297</v>
      </c>
    </row>
    <row r="2" spans="1:100" ht="97.5" thickBot="1">
      <c r="A2" s="242" t="s">
        <v>103</v>
      </c>
      <c r="B2" s="242" t="s">
        <v>104</v>
      </c>
      <c r="C2" s="274" t="s">
        <v>433</v>
      </c>
      <c r="D2" s="59" t="s">
        <v>103</v>
      </c>
      <c r="E2" s="242" t="s">
        <v>0</v>
      </c>
      <c r="F2" s="242" t="s">
        <v>1</v>
      </c>
      <c r="G2" s="242" t="s">
        <v>2</v>
      </c>
      <c r="H2" s="242" t="s">
        <v>3</v>
      </c>
      <c r="I2" s="242" t="s">
        <v>4</v>
      </c>
      <c r="J2" s="242" t="s">
        <v>5</v>
      </c>
      <c r="K2" s="242" t="s">
        <v>6</v>
      </c>
      <c r="L2" s="242" t="s">
        <v>7</v>
      </c>
      <c r="M2" s="242" t="s">
        <v>8</v>
      </c>
      <c r="N2" s="242" t="s">
        <v>9</v>
      </c>
      <c r="O2" s="242" t="s">
        <v>10</v>
      </c>
      <c r="P2" s="242" t="s">
        <v>11</v>
      </c>
      <c r="Q2" s="242" t="s">
        <v>12</v>
      </c>
      <c r="R2" s="242" t="s">
        <v>13</v>
      </c>
      <c r="S2" s="242" t="s">
        <v>14</v>
      </c>
      <c r="T2" s="242" t="s">
        <v>385</v>
      </c>
      <c r="U2" s="242" t="s">
        <v>15</v>
      </c>
      <c r="V2" s="242" t="s">
        <v>16</v>
      </c>
      <c r="W2" s="242" t="s">
        <v>387</v>
      </c>
      <c r="X2" s="243" t="s">
        <v>388</v>
      </c>
      <c r="Y2" s="164" t="s">
        <v>427</v>
      </c>
      <c r="Z2" s="242" t="s">
        <v>18</v>
      </c>
      <c r="AA2" s="242" t="s">
        <v>20</v>
      </c>
      <c r="AB2" s="242" t="s">
        <v>19</v>
      </c>
      <c r="AC2" s="242" t="s">
        <v>21</v>
      </c>
      <c r="AD2" s="242" t="s">
        <v>22</v>
      </c>
      <c r="AE2" s="242" t="s">
        <v>23</v>
      </c>
      <c r="AF2" s="242" t="s">
        <v>24</v>
      </c>
      <c r="AG2" s="242" t="s">
        <v>25</v>
      </c>
      <c r="AH2" s="242" t="s">
        <v>26</v>
      </c>
      <c r="AI2" s="242" t="s">
        <v>27</v>
      </c>
      <c r="AJ2" s="242" t="s">
        <v>28</v>
      </c>
      <c r="AK2" s="242" t="s">
        <v>29</v>
      </c>
      <c r="AL2" s="242" t="s">
        <v>114</v>
      </c>
      <c r="AM2" s="242" t="s">
        <v>30</v>
      </c>
      <c r="AN2" s="242" t="s">
        <v>31</v>
      </c>
      <c r="AO2" s="242" t="s">
        <v>32</v>
      </c>
      <c r="AP2" s="242" t="s">
        <v>33</v>
      </c>
      <c r="AQ2" s="242" t="s">
        <v>34</v>
      </c>
      <c r="AR2" s="242" t="s">
        <v>36</v>
      </c>
      <c r="AS2" s="242" t="s">
        <v>37</v>
      </c>
      <c r="AT2" s="242" t="s">
        <v>38</v>
      </c>
      <c r="AU2" s="242" t="s">
        <v>39</v>
      </c>
      <c r="AV2" s="242" t="s">
        <v>40</v>
      </c>
      <c r="AW2" s="242" t="s">
        <v>41</v>
      </c>
      <c r="AX2" s="242" t="s">
        <v>42</v>
      </c>
      <c r="AY2" s="242" t="s">
        <v>35</v>
      </c>
      <c r="AZ2" s="242" t="s">
        <v>43</v>
      </c>
      <c r="BA2" s="242" t="s">
        <v>392</v>
      </c>
      <c r="BB2" s="242" t="s">
        <v>393</v>
      </c>
      <c r="BC2" s="242" t="s">
        <v>394</v>
      </c>
      <c r="BD2" s="242" t="s">
        <v>395</v>
      </c>
      <c r="BE2" s="242" t="s">
        <v>396</v>
      </c>
      <c r="BF2" s="242" t="s">
        <v>397</v>
      </c>
      <c r="BG2" s="242" t="s">
        <v>399</v>
      </c>
      <c r="BH2" s="242" t="s">
        <v>44</v>
      </c>
      <c r="BI2" s="242" t="s">
        <v>45</v>
      </c>
      <c r="BJ2" s="242" t="s">
        <v>46</v>
      </c>
      <c r="BK2" s="242" t="s">
        <v>47</v>
      </c>
      <c r="BL2" s="242" t="s">
        <v>48</v>
      </c>
      <c r="BM2" s="242" t="s">
        <v>49</v>
      </c>
      <c r="BN2" s="242" t="s">
        <v>50</v>
      </c>
      <c r="BO2" s="242" t="s">
        <v>51</v>
      </c>
      <c r="BP2" s="242" t="s">
        <v>52</v>
      </c>
      <c r="BQ2" s="242" t="s">
        <v>400</v>
      </c>
      <c r="BR2" s="242" t="s">
        <v>53</v>
      </c>
      <c r="BS2" s="242" t="s">
        <v>54</v>
      </c>
      <c r="BT2" s="242" t="s">
        <v>55</v>
      </c>
      <c r="BU2" s="242" t="s">
        <v>56</v>
      </c>
      <c r="BV2" s="242" t="s">
        <v>57</v>
      </c>
      <c r="BW2" s="242" t="s">
        <v>58</v>
      </c>
      <c r="BX2" s="242" t="s">
        <v>59</v>
      </c>
      <c r="BY2" s="242" t="s">
        <v>60</v>
      </c>
      <c r="BZ2" s="242" t="s">
        <v>61</v>
      </c>
      <c r="CA2" s="242" t="s">
        <v>62</v>
      </c>
      <c r="CB2" s="242"/>
      <c r="CC2" s="242" t="s">
        <v>63</v>
      </c>
      <c r="CD2" s="242" t="s">
        <v>64</v>
      </c>
      <c r="CE2" s="180" t="s">
        <v>451</v>
      </c>
      <c r="CF2" s="242" t="s">
        <v>65</v>
      </c>
      <c r="CG2" s="242" t="s">
        <v>66</v>
      </c>
      <c r="CH2" s="242" t="s">
        <v>67</v>
      </c>
      <c r="CI2" s="242" t="s">
        <v>68</v>
      </c>
      <c r="CJ2" s="242" t="s">
        <v>69</v>
      </c>
      <c r="CK2" s="242" t="s">
        <v>70</v>
      </c>
      <c r="CL2" s="242" t="s">
        <v>71</v>
      </c>
      <c r="CM2" s="242" t="s">
        <v>72</v>
      </c>
      <c r="CN2" s="242" t="s">
        <v>405</v>
      </c>
      <c r="CO2" s="245" t="s">
        <v>401</v>
      </c>
      <c r="CP2" s="244" t="s">
        <v>407</v>
      </c>
      <c r="CQ2" s="242" t="s">
        <v>73</v>
      </c>
      <c r="CR2" s="242" t="s">
        <v>74</v>
      </c>
      <c r="CS2" s="242" t="s">
        <v>75</v>
      </c>
      <c r="CT2" s="242" t="s">
        <v>76</v>
      </c>
      <c r="CU2" s="242" t="s">
        <v>77</v>
      </c>
      <c r="CV2" s="242" t="s">
        <v>78</v>
      </c>
    </row>
    <row r="3" spans="1:100">
      <c r="A3" s="242" t="s">
        <v>298</v>
      </c>
      <c r="B3" s="242" t="s">
        <v>129</v>
      </c>
      <c r="C3" s="242">
        <f>D3/100</f>
        <v>3.7972000000000001</v>
      </c>
      <c r="D3" s="242">
        <v>379.72</v>
      </c>
      <c r="E3" s="242">
        <v>23117</v>
      </c>
      <c r="F3" s="242">
        <v>11306</v>
      </c>
      <c r="G3" s="242">
        <v>11811</v>
      </c>
      <c r="H3" s="242">
        <v>1761</v>
      </c>
      <c r="I3" s="242">
        <v>3491</v>
      </c>
      <c r="J3" s="242">
        <v>2983</v>
      </c>
      <c r="K3" s="242">
        <v>3680</v>
      </c>
      <c r="L3" s="242">
        <v>3296</v>
      </c>
      <c r="M3" s="242">
        <v>2881</v>
      </c>
      <c r="N3" s="242">
        <v>1971</v>
      </c>
      <c r="O3" s="242">
        <v>1503</v>
      </c>
      <c r="P3" s="242">
        <v>1072</v>
      </c>
      <c r="Q3" s="242">
        <v>479</v>
      </c>
      <c r="R3" s="242">
        <v>22719</v>
      </c>
      <c r="S3" s="242">
        <v>398</v>
      </c>
      <c r="T3" s="242">
        <v>4659</v>
      </c>
      <c r="U3" s="242">
        <v>4709</v>
      </c>
      <c r="V3" s="242">
        <v>551</v>
      </c>
      <c r="W3" s="242">
        <v>1052</v>
      </c>
      <c r="X3" s="242">
        <v>1001</v>
      </c>
      <c r="Y3" s="242">
        <v>2105</v>
      </c>
      <c r="Z3" s="242">
        <v>12996</v>
      </c>
      <c r="AA3" s="242">
        <v>860</v>
      </c>
      <c r="AB3" s="242">
        <v>2</v>
      </c>
      <c r="AC3" s="242">
        <v>1005</v>
      </c>
      <c r="AD3" s="242">
        <v>571</v>
      </c>
      <c r="AE3" s="242">
        <v>51</v>
      </c>
      <c r="AF3" s="242">
        <v>283</v>
      </c>
      <c r="AG3" s="242">
        <v>147</v>
      </c>
      <c r="AH3" s="242">
        <v>1561</v>
      </c>
      <c r="AI3" s="242">
        <v>2908</v>
      </c>
      <c r="AJ3" s="242">
        <v>491</v>
      </c>
      <c r="AK3" s="242">
        <v>153</v>
      </c>
      <c r="AL3" s="242">
        <v>601</v>
      </c>
      <c r="AM3" s="242">
        <v>248</v>
      </c>
      <c r="AN3" s="242">
        <v>741</v>
      </c>
      <c r="AO3" s="242">
        <v>232</v>
      </c>
      <c r="AP3" s="242">
        <v>143</v>
      </c>
      <c r="AQ3" s="242">
        <v>124</v>
      </c>
      <c r="AR3" s="242">
        <v>11421</v>
      </c>
      <c r="AS3" s="242">
        <v>55</v>
      </c>
      <c r="AT3" s="242">
        <v>661</v>
      </c>
      <c r="AU3" s="242">
        <v>16</v>
      </c>
      <c r="AV3" s="242">
        <v>4206</v>
      </c>
      <c r="AW3" s="242">
        <v>799</v>
      </c>
      <c r="AX3" s="242">
        <v>43</v>
      </c>
      <c r="AY3" s="242">
        <v>4343</v>
      </c>
      <c r="AZ3" s="242">
        <v>1573</v>
      </c>
      <c r="BA3" s="242">
        <v>10974</v>
      </c>
      <c r="BB3" s="242">
        <v>5979</v>
      </c>
      <c r="BC3" s="242">
        <v>2267</v>
      </c>
      <c r="BD3" s="242">
        <v>1083</v>
      </c>
      <c r="BE3" s="242">
        <v>1125</v>
      </c>
      <c r="BF3" s="242">
        <v>520</v>
      </c>
      <c r="BG3" s="242">
        <v>9690</v>
      </c>
      <c r="BH3" s="242">
        <v>688</v>
      </c>
      <c r="BI3" s="242">
        <v>1437</v>
      </c>
      <c r="BJ3" s="242">
        <v>1026</v>
      </c>
      <c r="BK3" s="242">
        <v>1094</v>
      </c>
      <c r="BL3" s="242">
        <v>1019</v>
      </c>
      <c r="BM3" s="242">
        <v>1156</v>
      </c>
      <c r="BN3" s="242">
        <v>909</v>
      </c>
      <c r="BO3" s="242">
        <v>985</v>
      </c>
      <c r="BP3" s="242">
        <v>1376</v>
      </c>
      <c r="BQ3" s="242">
        <v>907</v>
      </c>
      <c r="BR3" s="242">
        <v>5366</v>
      </c>
      <c r="BS3" s="242">
        <v>9018</v>
      </c>
      <c r="BT3" s="242">
        <v>592</v>
      </c>
      <c r="BU3" s="242">
        <v>5007</v>
      </c>
      <c r="BV3" s="242">
        <v>1558</v>
      </c>
      <c r="BW3" s="242">
        <v>503</v>
      </c>
      <c r="BX3" s="242">
        <v>1792</v>
      </c>
      <c r="BY3" s="242">
        <v>158</v>
      </c>
      <c r="BZ3" s="242">
        <v>6109</v>
      </c>
      <c r="CA3" s="242">
        <v>1098</v>
      </c>
      <c r="CB3" s="242">
        <v>22719</v>
      </c>
      <c r="CC3" s="242">
        <v>511</v>
      </c>
      <c r="CD3" s="242">
        <v>3185</v>
      </c>
      <c r="CE3" s="242">
        <v>8188</v>
      </c>
      <c r="CF3" s="242">
        <v>1090</v>
      </c>
      <c r="CG3" s="242">
        <v>1903</v>
      </c>
      <c r="CH3" s="242">
        <v>394</v>
      </c>
      <c r="CI3" s="242">
        <v>909</v>
      </c>
      <c r="CJ3" s="242">
        <v>1743</v>
      </c>
      <c r="CK3" s="242">
        <v>999</v>
      </c>
      <c r="CL3" s="242">
        <v>1060</v>
      </c>
      <c r="CM3" s="242">
        <v>454</v>
      </c>
      <c r="CN3" s="242">
        <v>466</v>
      </c>
      <c r="CO3" s="242">
        <v>2630</v>
      </c>
      <c r="CP3" s="242">
        <v>9281</v>
      </c>
      <c r="CQ3" s="242">
        <v>534</v>
      </c>
      <c r="CR3" s="242">
        <v>3567</v>
      </c>
      <c r="CS3" s="242">
        <v>3133</v>
      </c>
      <c r="CT3" s="242">
        <v>1163</v>
      </c>
      <c r="CU3" s="242">
        <v>884</v>
      </c>
      <c r="CV3" s="242">
        <v>263</v>
      </c>
    </row>
    <row r="4" spans="1:100">
      <c r="A4" s="242" t="s">
        <v>299</v>
      </c>
      <c r="B4" s="242" t="s">
        <v>130</v>
      </c>
      <c r="C4" s="242">
        <f t="shared" ref="C4:C67" si="0">D4/100</f>
        <v>2.5540000000000003</v>
      </c>
      <c r="D4" s="242">
        <v>255.4</v>
      </c>
      <c r="E4" s="242">
        <v>10962</v>
      </c>
      <c r="F4" s="242">
        <v>5236</v>
      </c>
      <c r="G4" s="242">
        <v>5726</v>
      </c>
      <c r="H4" s="242">
        <v>806</v>
      </c>
      <c r="I4" s="242">
        <v>1705</v>
      </c>
      <c r="J4" s="242">
        <v>1344</v>
      </c>
      <c r="K4" s="242">
        <v>1370</v>
      </c>
      <c r="L4" s="242">
        <v>1541</v>
      </c>
      <c r="M4" s="242">
        <v>1466</v>
      </c>
      <c r="N4" s="242">
        <v>1086</v>
      </c>
      <c r="O4" s="242">
        <v>817</v>
      </c>
      <c r="P4" s="242">
        <v>620</v>
      </c>
      <c r="Q4" s="242">
        <v>207</v>
      </c>
      <c r="R4" s="242">
        <v>10935</v>
      </c>
      <c r="S4" s="242">
        <v>27</v>
      </c>
      <c r="T4" s="242">
        <v>2218</v>
      </c>
      <c r="U4" s="242">
        <v>1328</v>
      </c>
      <c r="V4" s="242">
        <v>155</v>
      </c>
      <c r="W4" s="242">
        <v>172</v>
      </c>
      <c r="X4" s="242">
        <v>296</v>
      </c>
      <c r="Y4" s="242">
        <v>705</v>
      </c>
      <c r="Z4" s="242">
        <v>8652</v>
      </c>
      <c r="AA4" s="242">
        <v>219</v>
      </c>
      <c r="AB4" s="242">
        <v>0</v>
      </c>
      <c r="AC4" s="242">
        <v>163</v>
      </c>
      <c r="AD4" s="242">
        <v>299</v>
      </c>
      <c r="AE4" s="242">
        <v>32</v>
      </c>
      <c r="AF4" s="242">
        <v>78</v>
      </c>
      <c r="AG4" s="242">
        <v>73</v>
      </c>
      <c r="AH4" s="242">
        <v>153</v>
      </c>
      <c r="AI4" s="242">
        <v>101</v>
      </c>
      <c r="AJ4" s="242">
        <v>21</v>
      </c>
      <c r="AK4" s="242">
        <v>163</v>
      </c>
      <c r="AL4" s="242">
        <v>345</v>
      </c>
      <c r="AM4" s="242">
        <v>237</v>
      </c>
      <c r="AN4" s="242">
        <v>234</v>
      </c>
      <c r="AO4" s="242">
        <v>95</v>
      </c>
      <c r="AP4" s="242">
        <v>37</v>
      </c>
      <c r="AQ4" s="242">
        <v>60</v>
      </c>
      <c r="AR4" s="242">
        <v>6808</v>
      </c>
      <c r="AS4" s="242">
        <v>62</v>
      </c>
      <c r="AT4" s="242">
        <v>43</v>
      </c>
      <c r="AU4" s="242">
        <v>12</v>
      </c>
      <c r="AV4" s="242">
        <v>305</v>
      </c>
      <c r="AW4" s="242">
        <v>26</v>
      </c>
      <c r="AX4" s="242">
        <v>41</v>
      </c>
      <c r="AY4" s="242">
        <v>2942</v>
      </c>
      <c r="AZ4" s="242">
        <v>723</v>
      </c>
      <c r="BA4" s="242">
        <v>5193</v>
      </c>
      <c r="BB4" s="242">
        <v>2891</v>
      </c>
      <c r="BC4" s="242">
        <v>1122</v>
      </c>
      <c r="BD4" s="242">
        <v>405</v>
      </c>
      <c r="BE4" s="242">
        <v>536</v>
      </c>
      <c r="BF4" s="242">
        <v>239</v>
      </c>
      <c r="BG4" s="242">
        <v>4584</v>
      </c>
      <c r="BH4" s="242">
        <v>283</v>
      </c>
      <c r="BI4" s="242">
        <v>711</v>
      </c>
      <c r="BJ4" s="242">
        <v>407</v>
      </c>
      <c r="BK4" s="242">
        <v>528</v>
      </c>
      <c r="BL4" s="242">
        <v>582</v>
      </c>
      <c r="BM4" s="242">
        <v>665</v>
      </c>
      <c r="BN4" s="242">
        <v>399</v>
      </c>
      <c r="BO4" s="242">
        <v>340</v>
      </c>
      <c r="BP4" s="242">
        <v>669</v>
      </c>
      <c r="BQ4" s="242">
        <v>396</v>
      </c>
      <c r="BR4" s="242">
        <v>2683</v>
      </c>
      <c r="BS4" s="242">
        <v>4421</v>
      </c>
      <c r="BT4" s="242">
        <v>118</v>
      </c>
      <c r="BU4" s="242">
        <v>2673</v>
      </c>
      <c r="BV4" s="242">
        <v>1056</v>
      </c>
      <c r="BW4" s="242">
        <v>190</v>
      </c>
      <c r="BX4" s="242">
        <v>446</v>
      </c>
      <c r="BY4" s="242">
        <v>56</v>
      </c>
      <c r="BZ4" s="242">
        <v>2920</v>
      </c>
      <c r="CA4" s="242">
        <v>340</v>
      </c>
      <c r="CB4" s="242">
        <v>10935</v>
      </c>
      <c r="CC4" s="242">
        <v>183</v>
      </c>
      <c r="CD4" s="242">
        <v>1552</v>
      </c>
      <c r="CE4" s="242">
        <v>4026</v>
      </c>
      <c r="CF4" s="242">
        <v>563</v>
      </c>
      <c r="CG4" s="242">
        <v>708</v>
      </c>
      <c r="CH4" s="242">
        <v>312</v>
      </c>
      <c r="CI4" s="242">
        <v>528</v>
      </c>
      <c r="CJ4" s="242">
        <v>837</v>
      </c>
      <c r="CK4" s="242">
        <v>566</v>
      </c>
      <c r="CL4" s="242">
        <v>578</v>
      </c>
      <c r="CM4" s="242">
        <v>160</v>
      </c>
      <c r="CN4" s="242">
        <v>169</v>
      </c>
      <c r="CO4" s="242">
        <v>1309</v>
      </c>
      <c r="CP4" s="242">
        <v>4527</v>
      </c>
      <c r="CQ4" s="242">
        <v>247</v>
      </c>
      <c r="CR4" s="242">
        <v>2476</v>
      </c>
      <c r="CS4" s="242">
        <v>1258</v>
      </c>
      <c r="CT4" s="242">
        <v>337</v>
      </c>
      <c r="CU4" s="242">
        <v>209</v>
      </c>
      <c r="CV4" s="242">
        <v>106</v>
      </c>
    </row>
    <row r="5" spans="1:100">
      <c r="A5" s="242" t="s">
        <v>300</v>
      </c>
      <c r="B5" s="242" t="s">
        <v>131</v>
      </c>
      <c r="C5" s="242">
        <f t="shared" si="0"/>
        <v>3.0436999999999999</v>
      </c>
      <c r="D5" s="242">
        <v>304.37</v>
      </c>
      <c r="E5" s="242">
        <v>25744</v>
      </c>
      <c r="F5" s="242">
        <v>13011</v>
      </c>
      <c r="G5" s="242">
        <v>12733</v>
      </c>
      <c r="H5" s="242">
        <v>2764</v>
      </c>
      <c r="I5" s="242">
        <v>6079</v>
      </c>
      <c r="J5" s="242">
        <v>3953</v>
      </c>
      <c r="K5" s="242">
        <v>4309</v>
      </c>
      <c r="L5" s="242">
        <v>3416</v>
      </c>
      <c r="M5" s="242">
        <v>1995</v>
      </c>
      <c r="N5" s="242">
        <v>1386</v>
      </c>
      <c r="O5" s="242">
        <v>891</v>
      </c>
      <c r="P5" s="242">
        <v>744</v>
      </c>
      <c r="Q5" s="242">
        <v>203</v>
      </c>
      <c r="R5" s="242">
        <v>25658</v>
      </c>
      <c r="S5" s="242">
        <v>86</v>
      </c>
      <c r="T5" s="242">
        <v>4354</v>
      </c>
      <c r="U5" s="242">
        <v>10458</v>
      </c>
      <c r="V5" s="242">
        <v>384</v>
      </c>
      <c r="W5" s="242">
        <v>2663</v>
      </c>
      <c r="X5" s="242">
        <v>3318</v>
      </c>
      <c r="Y5" s="242">
        <v>4093</v>
      </c>
      <c r="Z5" s="242">
        <v>1943</v>
      </c>
      <c r="AA5" s="242">
        <v>129</v>
      </c>
      <c r="AB5" s="242">
        <v>2</v>
      </c>
      <c r="AC5" s="242">
        <v>317</v>
      </c>
      <c r="AD5" s="242">
        <v>259</v>
      </c>
      <c r="AE5" s="242">
        <v>64</v>
      </c>
      <c r="AF5" s="242">
        <v>215</v>
      </c>
      <c r="AG5" s="242">
        <v>131</v>
      </c>
      <c r="AH5" s="242">
        <v>497</v>
      </c>
      <c r="AI5" s="242">
        <v>15022</v>
      </c>
      <c r="AJ5" s="242">
        <v>1938</v>
      </c>
      <c r="AK5" s="242">
        <v>98</v>
      </c>
      <c r="AL5" s="242">
        <v>2375</v>
      </c>
      <c r="AM5" s="242">
        <v>1126</v>
      </c>
      <c r="AN5" s="242">
        <v>634</v>
      </c>
      <c r="AO5" s="242">
        <v>554</v>
      </c>
      <c r="AP5" s="242">
        <v>256</v>
      </c>
      <c r="AQ5" s="242">
        <v>185</v>
      </c>
      <c r="AR5" s="242">
        <v>2460</v>
      </c>
      <c r="AS5" s="242">
        <v>38</v>
      </c>
      <c r="AT5" s="242">
        <v>63</v>
      </c>
      <c r="AU5" s="242">
        <v>11</v>
      </c>
      <c r="AV5" s="242">
        <v>20793</v>
      </c>
      <c r="AW5" s="242">
        <v>84</v>
      </c>
      <c r="AX5" s="242">
        <v>40</v>
      </c>
      <c r="AY5" s="242">
        <v>759</v>
      </c>
      <c r="AZ5" s="242">
        <v>1497</v>
      </c>
      <c r="BA5" s="242">
        <v>7959</v>
      </c>
      <c r="BB5" s="242">
        <v>2524</v>
      </c>
      <c r="BC5" s="242">
        <v>1857</v>
      </c>
      <c r="BD5" s="242">
        <v>1111</v>
      </c>
      <c r="BE5" s="242">
        <v>1806</v>
      </c>
      <c r="BF5" s="242">
        <v>661</v>
      </c>
      <c r="BG5" s="242">
        <v>5842</v>
      </c>
      <c r="BH5" s="242">
        <v>358</v>
      </c>
      <c r="BI5" s="242">
        <v>569</v>
      </c>
      <c r="BJ5" s="242">
        <v>356</v>
      </c>
      <c r="BK5" s="242">
        <v>483</v>
      </c>
      <c r="BL5" s="242">
        <v>515</v>
      </c>
      <c r="BM5" s="242">
        <v>576</v>
      </c>
      <c r="BN5" s="242">
        <v>782</v>
      </c>
      <c r="BO5" s="242">
        <v>1071</v>
      </c>
      <c r="BP5" s="242">
        <v>1132</v>
      </c>
      <c r="BQ5" s="242">
        <v>1655</v>
      </c>
      <c r="BR5" s="242">
        <v>7026</v>
      </c>
      <c r="BS5" s="242">
        <v>6797</v>
      </c>
      <c r="BT5" s="242">
        <v>1568</v>
      </c>
      <c r="BU5" s="242">
        <v>3476</v>
      </c>
      <c r="BV5" s="242">
        <v>761</v>
      </c>
      <c r="BW5" s="242">
        <v>1072</v>
      </c>
      <c r="BX5" s="242">
        <v>1293</v>
      </c>
      <c r="BY5" s="242">
        <v>195</v>
      </c>
      <c r="BZ5" s="242">
        <v>5631</v>
      </c>
      <c r="CA5" s="242">
        <v>1430</v>
      </c>
      <c r="CB5" s="242">
        <v>25658</v>
      </c>
      <c r="CC5" s="242">
        <v>261</v>
      </c>
      <c r="CD5" s="242">
        <v>2894</v>
      </c>
      <c r="CE5" s="242">
        <v>5102</v>
      </c>
      <c r="CF5" s="242">
        <v>461</v>
      </c>
      <c r="CG5" s="242">
        <v>906</v>
      </c>
      <c r="CH5" s="242">
        <v>145</v>
      </c>
      <c r="CI5" s="242">
        <v>767</v>
      </c>
      <c r="CJ5" s="242">
        <v>2126</v>
      </c>
      <c r="CK5" s="242">
        <v>681</v>
      </c>
      <c r="CL5" s="242">
        <v>353</v>
      </c>
      <c r="CM5" s="242">
        <v>917</v>
      </c>
      <c r="CN5" s="242">
        <v>441</v>
      </c>
      <c r="CO5" s="242">
        <v>2073</v>
      </c>
      <c r="CP5" s="242">
        <v>7087</v>
      </c>
      <c r="CQ5" s="242">
        <v>675</v>
      </c>
      <c r="CR5" s="242">
        <v>1923</v>
      </c>
      <c r="CS5" s="242">
        <v>3527</v>
      </c>
      <c r="CT5" s="242">
        <v>710</v>
      </c>
      <c r="CU5" s="242">
        <v>251</v>
      </c>
      <c r="CV5" s="242">
        <v>289</v>
      </c>
    </row>
    <row r="6" spans="1:100">
      <c r="A6" s="242" t="s">
        <v>301</v>
      </c>
      <c r="B6" s="242" t="s">
        <v>302</v>
      </c>
      <c r="C6" s="242">
        <f t="shared" si="0"/>
        <v>3.4725999999999999</v>
      </c>
      <c r="D6" s="242">
        <v>347.26</v>
      </c>
      <c r="E6" s="242">
        <v>22333</v>
      </c>
      <c r="F6" s="242">
        <v>11291</v>
      </c>
      <c r="G6" s="242">
        <v>11042</v>
      </c>
      <c r="H6" s="242">
        <v>2287</v>
      </c>
      <c r="I6" s="242">
        <v>4449</v>
      </c>
      <c r="J6" s="242">
        <v>3566</v>
      </c>
      <c r="K6" s="242">
        <v>4047</v>
      </c>
      <c r="L6" s="242">
        <v>2865</v>
      </c>
      <c r="M6" s="242">
        <v>1903</v>
      </c>
      <c r="N6" s="242">
        <v>1336</v>
      </c>
      <c r="O6" s="242">
        <v>965</v>
      </c>
      <c r="P6" s="242">
        <v>736</v>
      </c>
      <c r="Q6" s="242">
        <v>177</v>
      </c>
      <c r="R6" s="242">
        <v>22262</v>
      </c>
      <c r="S6" s="242">
        <v>72</v>
      </c>
      <c r="T6" s="242">
        <v>3939</v>
      </c>
      <c r="U6" s="242">
        <v>9757</v>
      </c>
      <c r="V6" s="242">
        <v>607</v>
      </c>
      <c r="W6" s="242">
        <v>2459</v>
      </c>
      <c r="X6" s="242">
        <v>2954</v>
      </c>
      <c r="Y6" s="242">
        <v>3738</v>
      </c>
      <c r="Z6" s="242">
        <v>1762</v>
      </c>
      <c r="AA6" s="242">
        <v>136</v>
      </c>
      <c r="AB6" s="242">
        <v>5</v>
      </c>
      <c r="AC6" s="242">
        <v>374</v>
      </c>
      <c r="AD6" s="242">
        <v>273</v>
      </c>
      <c r="AE6" s="242">
        <v>77</v>
      </c>
      <c r="AF6" s="242">
        <v>191</v>
      </c>
      <c r="AG6" s="242">
        <v>118</v>
      </c>
      <c r="AH6" s="242">
        <v>2829</v>
      </c>
      <c r="AI6" s="242">
        <v>6912</v>
      </c>
      <c r="AJ6" s="242">
        <v>4653</v>
      </c>
      <c r="AK6" s="242">
        <v>186</v>
      </c>
      <c r="AL6" s="242">
        <v>850</v>
      </c>
      <c r="AM6" s="242">
        <v>1290</v>
      </c>
      <c r="AN6" s="242">
        <v>1723</v>
      </c>
      <c r="AO6" s="242">
        <v>633</v>
      </c>
      <c r="AP6" s="242">
        <v>123</v>
      </c>
      <c r="AQ6" s="242">
        <v>199</v>
      </c>
      <c r="AR6" s="242">
        <v>4191</v>
      </c>
      <c r="AS6" s="242">
        <v>106</v>
      </c>
      <c r="AT6" s="242">
        <v>557</v>
      </c>
      <c r="AU6" s="242">
        <v>13</v>
      </c>
      <c r="AV6" s="242">
        <v>14732</v>
      </c>
      <c r="AW6" s="242">
        <v>305</v>
      </c>
      <c r="AX6" s="242">
        <v>57</v>
      </c>
      <c r="AY6" s="242">
        <v>980</v>
      </c>
      <c r="AZ6" s="242">
        <v>1395</v>
      </c>
      <c r="BA6" s="242">
        <v>8068</v>
      </c>
      <c r="BB6" s="242">
        <v>2865</v>
      </c>
      <c r="BC6" s="242">
        <v>2005</v>
      </c>
      <c r="BD6" s="242">
        <v>840</v>
      </c>
      <c r="BE6" s="242">
        <v>1426</v>
      </c>
      <c r="BF6" s="242">
        <v>932</v>
      </c>
      <c r="BG6" s="242">
        <v>6252</v>
      </c>
      <c r="BH6" s="242">
        <v>366</v>
      </c>
      <c r="BI6" s="242">
        <v>690</v>
      </c>
      <c r="BJ6" s="242">
        <v>449</v>
      </c>
      <c r="BK6" s="242">
        <v>633</v>
      </c>
      <c r="BL6" s="242">
        <v>610</v>
      </c>
      <c r="BM6" s="242">
        <v>700</v>
      </c>
      <c r="BN6" s="242">
        <v>800</v>
      </c>
      <c r="BO6" s="242">
        <v>765</v>
      </c>
      <c r="BP6" s="242">
        <v>1238</v>
      </c>
      <c r="BQ6" s="242">
        <v>1849</v>
      </c>
      <c r="BR6" s="242">
        <v>5796</v>
      </c>
      <c r="BS6" s="242">
        <v>6371</v>
      </c>
      <c r="BT6" s="242">
        <v>1270</v>
      </c>
      <c r="BU6" s="242">
        <v>3235</v>
      </c>
      <c r="BV6" s="242">
        <v>824</v>
      </c>
      <c r="BW6" s="242">
        <v>849</v>
      </c>
      <c r="BX6" s="242">
        <v>1280</v>
      </c>
      <c r="BY6" s="242">
        <v>184</v>
      </c>
      <c r="BZ6" s="242">
        <v>5084</v>
      </c>
      <c r="CA6" s="242">
        <v>1298</v>
      </c>
      <c r="CB6" s="242">
        <v>22262</v>
      </c>
      <c r="CC6" s="242">
        <v>262</v>
      </c>
      <c r="CD6" s="242">
        <v>2821</v>
      </c>
      <c r="CE6" s="242">
        <v>4729</v>
      </c>
      <c r="CF6" s="242">
        <v>524</v>
      </c>
      <c r="CG6" s="242">
        <v>937</v>
      </c>
      <c r="CH6" s="242">
        <v>185</v>
      </c>
      <c r="CI6" s="242">
        <v>705</v>
      </c>
      <c r="CJ6" s="242">
        <v>1649</v>
      </c>
      <c r="CK6" s="242">
        <v>640</v>
      </c>
      <c r="CL6" s="242">
        <v>337</v>
      </c>
      <c r="CM6" s="242">
        <v>836</v>
      </c>
      <c r="CN6" s="242">
        <v>558</v>
      </c>
      <c r="CO6" s="242">
        <v>1907</v>
      </c>
      <c r="CP6" s="242">
        <v>6525</v>
      </c>
      <c r="CQ6" s="242">
        <v>530</v>
      </c>
      <c r="CR6" s="242">
        <v>1348</v>
      </c>
      <c r="CS6" s="242">
        <v>3543</v>
      </c>
      <c r="CT6" s="242">
        <v>848</v>
      </c>
      <c r="CU6" s="242">
        <v>256</v>
      </c>
      <c r="CV6" s="242">
        <v>153</v>
      </c>
    </row>
    <row r="7" spans="1:100">
      <c r="A7" s="242" t="s">
        <v>303</v>
      </c>
      <c r="B7" s="242" t="s">
        <v>132</v>
      </c>
      <c r="C7" s="242">
        <f t="shared" si="0"/>
        <v>1.4793000000000001</v>
      </c>
      <c r="D7" s="242">
        <v>147.93</v>
      </c>
      <c r="E7" s="242">
        <v>11931</v>
      </c>
      <c r="F7" s="242">
        <v>5938</v>
      </c>
      <c r="G7" s="242">
        <v>5993</v>
      </c>
      <c r="H7" s="242">
        <v>991</v>
      </c>
      <c r="I7" s="242">
        <v>2054</v>
      </c>
      <c r="J7" s="242">
        <v>2615</v>
      </c>
      <c r="K7" s="242">
        <v>1958</v>
      </c>
      <c r="L7" s="242">
        <v>1348</v>
      </c>
      <c r="M7" s="242">
        <v>1072</v>
      </c>
      <c r="N7" s="242">
        <v>785</v>
      </c>
      <c r="O7" s="242">
        <v>557</v>
      </c>
      <c r="P7" s="242">
        <v>443</v>
      </c>
      <c r="Q7" s="242">
        <v>108</v>
      </c>
      <c r="R7" s="242">
        <v>11109</v>
      </c>
      <c r="S7" s="242">
        <v>822</v>
      </c>
      <c r="T7" s="242">
        <v>2223</v>
      </c>
      <c r="U7" s="242">
        <v>4640</v>
      </c>
      <c r="V7" s="242">
        <v>325</v>
      </c>
      <c r="W7" s="242">
        <v>1123</v>
      </c>
      <c r="X7" s="242">
        <v>1262</v>
      </c>
      <c r="Y7" s="242">
        <v>1930</v>
      </c>
      <c r="Z7" s="242">
        <v>2367</v>
      </c>
      <c r="AA7" s="242">
        <v>146</v>
      </c>
      <c r="AB7" s="242">
        <v>9</v>
      </c>
      <c r="AC7" s="242">
        <v>310</v>
      </c>
      <c r="AD7" s="242">
        <v>296</v>
      </c>
      <c r="AE7" s="242">
        <v>35</v>
      </c>
      <c r="AF7" s="242">
        <v>166</v>
      </c>
      <c r="AG7" s="242">
        <v>146</v>
      </c>
      <c r="AH7" s="242">
        <v>640</v>
      </c>
      <c r="AI7" s="242">
        <v>3172</v>
      </c>
      <c r="AJ7" s="242">
        <v>341</v>
      </c>
      <c r="AK7" s="242">
        <v>295</v>
      </c>
      <c r="AL7" s="242">
        <v>588</v>
      </c>
      <c r="AM7" s="242">
        <v>534</v>
      </c>
      <c r="AN7" s="242">
        <v>871</v>
      </c>
      <c r="AO7" s="242">
        <v>305</v>
      </c>
      <c r="AP7" s="242">
        <v>1503</v>
      </c>
      <c r="AQ7" s="242">
        <v>207</v>
      </c>
      <c r="AR7" s="242">
        <v>2887</v>
      </c>
      <c r="AS7" s="242">
        <v>79</v>
      </c>
      <c r="AT7" s="242">
        <v>194</v>
      </c>
      <c r="AU7" s="242">
        <v>49</v>
      </c>
      <c r="AV7" s="242">
        <v>6090</v>
      </c>
      <c r="AW7" s="242">
        <v>269</v>
      </c>
      <c r="AX7" s="242">
        <v>60</v>
      </c>
      <c r="AY7" s="242">
        <v>1547</v>
      </c>
      <c r="AZ7" s="242">
        <v>756</v>
      </c>
      <c r="BA7" s="242">
        <v>4260</v>
      </c>
      <c r="BB7" s="242">
        <v>1613</v>
      </c>
      <c r="BC7" s="242">
        <v>897</v>
      </c>
      <c r="BD7" s="242">
        <v>478</v>
      </c>
      <c r="BE7" s="242">
        <v>659</v>
      </c>
      <c r="BF7" s="242">
        <v>613</v>
      </c>
      <c r="BG7" s="242">
        <v>3376</v>
      </c>
      <c r="BH7" s="242">
        <v>197</v>
      </c>
      <c r="BI7" s="242">
        <v>528</v>
      </c>
      <c r="BJ7" s="242">
        <v>346</v>
      </c>
      <c r="BK7" s="242">
        <v>308</v>
      </c>
      <c r="BL7" s="242">
        <v>278</v>
      </c>
      <c r="BM7" s="242">
        <v>396</v>
      </c>
      <c r="BN7" s="242">
        <v>364</v>
      </c>
      <c r="BO7" s="242">
        <v>350</v>
      </c>
      <c r="BP7" s="242">
        <v>609</v>
      </c>
      <c r="BQ7" s="242">
        <v>1875</v>
      </c>
      <c r="BR7" s="242">
        <v>2634</v>
      </c>
      <c r="BS7" s="242">
        <v>3671</v>
      </c>
      <c r="BT7" s="242">
        <v>601</v>
      </c>
      <c r="BU7" s="242">
        <v>1362</v>
      </c>
      <c r="BV7" s="242">
        <v>583</v>
      </c>
      <c r="BW7" s="242">
        <v>890</v>
      </c>
      <c r="BX7" s="242">
        <v>751</v>
      </c>
      <c r="BY7" s="242">
        <v>85</v>
      </c>
      <c r="BZ7" s="242">
        <v>2833</v>
      </c>
      <c r="CA7" s="242">
        <v>757</v>
      </c>
      <c r="CB7" s="242">
        <v>11109</v>
      </c>
      <c r="CC7" s="242">
        <v>131</v>
      </c>
      <c r="CD7" s="242">
        <v>1847</v>
      </c>
      <c r="CE7" s="242">
        <v>2439</v>
      </c>
      <c r="CF7" s="242">
        <v>356</v>
      </c>
      <c r="CG7" s="242">
        <v>872</v>
      </c>
      <c r="CH7" s="242">
        <v>100</v>
      </c>
      <c r="CI7" s="242">
        <v>403</v>
      </c>
      <c r="CJ7" s="242">
        <v>701</v>
      </c>
      <c r="CK7" s="242">
        <v>319</v>
      </c>
      <c r="CL7" s="242">
        <v>223</v>
      </c>
      <c r="CM7" s="242">
        <v>364</v>
      </c>
      <c r="CN7" s="242">
        <v>333</v>
      </c>
      <c r="CO7" s="242">
        <v>1160</v>
      </c>
      <c r="CP7" s="242">
        <v>3755</v>
      </c>
      <c r="CQ7" s="242">
        <v>278</v>
      </c>
      <c r="CR7" s="242">
        <v>723</v>
      </c>
      <c r="CS7" s="242">
        <v>1371</v>
      </c>
      <c r="CT7" s="242">
        <v>1130</v>
      </c>
      <c r="CU7" s="242">
        <v>253</v>
      </c>
      <c r="CV7" s="242">
        <v>84</v>
      </c>
    </row>
    <row r="8" spans="1:100">
      <c r="A8" s="242" t="s">
        <v>304</v>
      </c>
      <c r="B8" s="242" t="s">
        <v>133</v>
      </c>
      <c r="C8" s="242">
        <f t="shared" si="0"/>
        <v>7.8660000000000005</v>
      </c>
      <c r="D8" s="242">
        <v>786.6</v>
      </c>
      <c r="E8" s="242">
        <v>22014</v>
      </c>
      <c r="F8" s="242">
        <v>10400</v>
      </c>
      <c r="G8" s="242">
        <v>11614</v>
      </c>
      <c r="H8" s="242">
        <v>1596</v>
      </c>
      <c r="I8" s="242">
        <v>3176</v>
      </c>
      <c r="J8" s="242">
        <v>2848</v>
      </c>
      <c r="K8" s="242">
        <v>2945</v>
      </c>
      <c r="L8" s="242">
        <v>2923</v>
      </c>
      <c r="M8" s="242">
        <v>2702</v>
      </c>
      <c r="N8" s="242">
        <v>2631</v>
      </c>
      <c r="O8" s="242">
        <v>1647</v>
      </c>
      <c r="P8" s="242">
        <v>1095</v>
      </c>
      <c r="Q8" s="242">
        <v>451</v>
      </c>
      <c r="R8" s="242">
        <v>21736</v>
      </c>
      <c r="S8" s="242">
        <v>278</v>
      </c>
      <c r="T8" s="242">
        <v>4766</v>
      </c>
      <c r="U8" s="242">
        <v>2027</v>
      </c>
      <c r="V8" s="242">
        <v>237</v>
      </c>
      <c r="W8" s="242">
        <v>343</v>
      </c>
      <c r="X8" s="242">
        <v>441</v>
      </c>
      <c r="Y8" s="242">
        <v>1006</v>
      </c>
      <c r="Z8" s="242">
        <v>17408</v>
      </c>
      <c r="AA8" s="242">
        <v>310</v>
      </c>
      <c r="AB8" s="242">
        <v>9</v>
      </c>
      <c r="AC8" s="242">
        <v>310</v>
      </c>
      <c r="AD8" s="242">
        <v>759</v>
      </c>
      <c r="AE8" s="242">
        <v>60</v>
      </c>
      <c r="AF8" s="242">
        <v>210</v>
      </c>
      <c r="AG8" s="242">
        <v>186</v>
      </c>
      <c r="AH8" s="242">
        <v>227</v>
      </c>
      <c r="AI8" s="242">
        <v>198</v>
      </c>
      <c r="AJ8" s="242">
        <v>26</v>
      </c>
      <c r="AK8" s="242">
        <v>118</v>
      </c>
      <c r="AL8" s="242">
        <v>412</v>
      </c>
      <c r="AM8" s="242">
        <v>520</v>
      </c>
      <c r="AN8" s="242">
        <v>778</v>
      </c>
      <c r="AO8" s="242">
        <v>302</v>
      </c>
      <c r="AP8" s="242">
        <v>71</v>
      </c>
      <c r="AQ8" s="242">
        <v>110</v>
      </c>
      <c r="AR8" s="242">
        <v>13515</v>
      </c>
      <c r="AS8" s="242">
        <v>61</v>
      </c>
      <c r="AT8" s="242">
        <v>84</v>
      </c>
      <c r="AU8" s="242">
        <v>20</v>
      </c>
      <c r="AV8" s="242">
        <v>535</v>
      </c>
      <c r="AW8" s="242">
        <v>95</v>
      </c>
      <c r="AX8" s="242">
        <v>88</v>
      </c>
      <c r="AY8" s="242">
        <v>6092</v>
      </c>
      <c r="AZ8" s="242">
        <v>1524</v>
      </c>
      <c r="BA8" s="242">
        <v>10489</v>
      </c>
      <c r="BB8" s="242">
        <v>5725</v>
      </c>
      <c r="BC8" s="242">
        <v>2215</v>
      </c>
      <c r="BD8" s="242">
        <v>797</v>
      </c>
      <c r="BE8" s="242">
        <v>1166</v>
      </c>
      <c r="BF8" s="242">
        <v>586</v>
      </c>
      <c r="BG8" s="242">
        <v>9148</v>
      </c>
      <c r="BH8" s="242">
        <v>618</v>
      </c>
      <c r="BI8" s="242">
        <v>1206</v>
      </c>
      <c r="BJ8" s="242">
        <v>902</v>
      </c>
      <c r="BK8" s="242">
        <v>1230</v>
      </c>
      <c r="BL8" s="242">
        <v>1051</v>
      </c>
      <c r="BM8" s="242">
        <v>1146</v>
      </c>
      <c r="BN8" s="242">
        <v>850</v>
      </c>
      <c r="BO8" s="242">
        <v>820</v>
      </c>
      <c r="BP8" s="242">
        <v>1325</v>
      </c>
      <c r="BQ8" s="242">
        <v>938</v>
      </c>
      <c r="BR8" s="242">
        <v>5674</v>
      </c>
      <c r="BS8" s="242">
        <v>9505</v>
      </c>
      <c r="BT8" s="242">
        <v>177</v>
      </c>
      <c r="BU8" s="242">
        <v>4937</v>
      </c>
      <c r="BV8" s="242">
        <v>3008</v>
      </c>
      <c r="BW8" s="242">
        <v>583</v>
      </c>
      <c r="BX8" s="242">
        <v>774</v>
      </c>
      <c r="BY8" s="242">
        <v>203</v>
      </c>
      <c r="BZ8" s="242">
        <v>6563</v>
      </c>
      <c r="CA8" s="242">
        <v>866</v>
      </c>
      <c r="CB8" s="242">
        <v>21736</v>
      </c>
      <c r="CC8" s="242">
        <v>310</v>
      </c>
      <c r="CD8" s="242">
        <v>3608</v>
      </c>
      <c r="CE8" s="242">
        <v>8237</v>
      </c>
      <c r="CF8" s="242">
        <v>1268</v>
      </c>
      <c r="CG8" s="242">
        <v>2051</v>
      </c>
      <c r="CH8" s="242">
        <v>530</v>
      </c>
      <c r="CI8" s="242">
        <v>1208</v>
      </c>
      <c r="CJ8" s="242">
        <v>1548</v>
      </c>
      <c r="CK8" s="242">
        <v>1051</v>
      </c>
      <c r="CL8" s="242">
        <v>1259</v>
      </c>
      <c r="CM8" s="242">
        <v>296</v>
      </c>
      <c r="CN8" s="242">
        <v>294</v>
      </c>
      <c r="CO8" s="242">
        <v>2966</v>
      </c>
      <c r="CP8" s="242">
        <v>9788</v>
      </c>
      <c r="CQ8" s="242">
        <v>782</v>
      </c>
      <c r="CR8" s="242">
        <v>3491</v>
      </c>
      <c r="CS8" s="242">
        <v>3540</v>
      </c>
      <c r="CT8" s="242">
        <v>1786</v>
      </c>
      <c r="CU8" s="242">
        <v>189</v>
      </c>
      <c r="CV8" s="242">
        <v>283</v>
      </c>
    </row>
    <row r="9" spans="1:100">
      <c r="A9" s="242" t="s">
        <v>305</v>
      </c>
      <c r="B9" s="242" t="s">
        <v>134</v>
      </c>
      <c r="C9" s="242">
        <f t="shared" si="0"/>
        <v>4.7885999999999997</v>
      </c>
      <c r="D9" s="242">
        <v>478.86</v>
      </c>
      <c r="E9" s="242">
        <v>20153</v>
      </c>
      <c r="F9" s="242">
        <v>9668</v>
      </c>
      <c r="G9" s="242">
        <v>10485</v>
      </c>
      <c r="H9" s="242">
        <v>1492</v>
      </c>
      <c r="I9" s="242">
        <v>2967</v>
      </c>
      <c r="J9" s="242">
        <v>2366</v>
      </c>
      <c r="K9" s="242">
        <v>2732</v>
      </c>
      <c r="L9" s="242">
        <v>2684</v>
      </c>
      <c r="M9" s="242">
        <v>2623</v>
      </c>
      <c r="N9" s="242">
        <v>2142</v>
      </c>
      <c r="O9" s="242">
        <v>1491</v>
      </c>
      <c r="P9" s="242">
        <v>1134</v>
      </c>
      <c r="Q9" s="242">
        <v>522</v>
      </c>
      <c r="R9" s="242">
        <v>19997</v>
      </c>
      <c r="S9" s="242">
        <v>156</v>
      </c>
      <c r="T9" s="242">
        <v>4270</v>
      </c>
      <c r="U9" s="242">
        <v>2926</v>
      </c>
      <c r="V9" s="242">
        <v>418</v>
      </c>
      <c r="W9" s="242">
        <v>919</v>
      </c>
      <c r="X9" s="242">
        <v>709</v>
      </c>
      <c r="Y9" s="242">
        <v>880</v>
      </c>
      <c r="Z9" s="242">
        <v>13195</v>
      </c>
      <c r="AA9" s="242">
        <v>763</v>
      </c>
      <c r="AB9" s="242">
        <v>7</v>
      </c>
      <c r="AC9" s="242">
        <v>380</v>
      </c>
      <c r="AD9" s="242">
        <v>481</v>
      </c>
      <c r="AE9" s="242">
        <v>40</v>
      </c>
      <c r="AF9" s="242">
        <v>278</v>
      </c>
      <c r="AG9" s="242">
        <v>169</v>
      </c>
      <c r="AH9" s="242">
        <v>1025</v>
      </c>
      <c r="AI9" s="242">
        <v>1933</v>
      </c>
      <c r="AJ9" s="242">
        <v>212</v>
      </c>
      <c r="AK9" s="242">
        <v>126</v>
      </c>
      <c r="AL9" s="242">
        <v>449</v>
      </c>
      <c r="AM9" s="242">
        <v>217</v>
      </c>
      <c r="AN9" s="242">
        <v>473</v>
      </c>
      <c r="AO9" s="242">
        <v>171</v>
      </c>
      <c r="AP9" s="242">
        <v>120</v>
      </c>
      <c r="AQ9" s="242">
        <v>114</v>
      </c>
      <c r="AR9" s="242">
        <v>10576</v>
      </c>
      <c r="AS9" s="242">
        <v>51</v>
      </c>
      <c r="AT9" s="242">
        <v>429</v>
      </c>
      <c r="AU9" s="242">
        <v>41</v>
      </c>
      <c r="AV9" s="242">
        <v>2824</v>
      </c>
      <c r="AW9" s="242">
        <v>537</v>
      </c>
      <c r="AX9" s="242">
        <v>82</v>
      </c>
      <c r="AY9" s="242">
        <v>4325</v>
      </c>
      <c r="AZ9" s="242">
        <v>1288</v>
      </c>
      <c r="BA9" s="242">
        <v>9316</v>
      </c>
      <c r="BB9" s="242">
        <v>5029</v>
      </c>
      <c r="BC9" s="242">
        <v>1925</v>
      </c>
      <c r="BD9" s="242">
        <v>1055</v>
      </c>
      <c r="BE9" s="242">
        <v>925</v>
      </c>
      <c r="BF9" s="242">
        <v>382</v>
      </c>
      <c r="BG9" s="242">
        <v>8266</v>
      </c>
      <c r="BH9" s="242">
        <v>704</v>
      </c>
      <c r="BI9" s="242">
        <v>1512</v>
      </c>
      <c r="BJ9" s="242">
        <v>900</v>
      </c>
      <c r="BK9" s="242">
        <v>986</v>
      </c>
      <c r="BL9" s="242">
        <v>920</v>
      </c>
      <c r="BM9" s="242">
        <v>876</v>
      </c>
      <c r="BN9" s="242">
        <v>735</v>
      </c>
      <c r="BO9" s="242">
        <v>649</v>
      </c>
      <c r="BP9" s="242">
        <v>984</v>
      </c>
      <c r="BQ9" s="242">
        <v>694</v>
      </c>
      <c r="BR9" s="242">
        <v>4805</v>
      </c>
      <c r="BS9" s="242">
        <v>8177</v>
      </c>
      <c r="BT9" s="242">
        <v>257</v>
      </c>
      <c r="BU9" s="242">
        <v>4979</v>
      </c>
      <c r="BV9" s="242">
        <v>1828</v>
      </c>
      <c r="BW9" s="242">
        <v>290</v>
      </c>
      <c r="BX9" s="242">
        <v>934</v>
      </c>
      <c r="BY9" s="242">
        <v>146</v>
      </c>
      <c r="BZ9" s="242">
        <v>5380</v>
      </c>
      <c r="CA9" s="242">
        <v>671</v>
      </c>
      <c r="CB9" s="242">
        <v>19997</v>
      </c>
      <c r="CC9" s="242">
        <v>346</v>
      </c>
      <c r="CD9" s="242">
        <v>2675</v>
      </c>
      <c r="CE9" s="242">
        <v>8069</v>
      </c>
      <c r="CF9" s="242">
        <v>1141</v>
      </c>
      <c r="CG9" s="242">
        <v>1493</v>
      </c>
      <c r="CH9" s="242">
        <v>499</v>
      </c>
      <c r="CI9" s="242">
        <v>863</v>
      </c>
      <c r="CJ9" s="242">
        <v>1448</v>
      </c>
      <c r="CK9" s="242">
        <v>970</v>
      </c>
      <c r="CL9" s="242">
        <v>993</v>
      </c>
      <c r="CM9" s="242">
        <v>354</v>
      </c>
      <c r="CN9" s="242">
        <v>416</v>
      </c>
      <c r="CO9" s="242">
        <v>2475</v>
      </c>
      <c r="CP9" s="242">
        <v>8423</v>
      </c>
      <c r="CQ9" s="242">
        <v>895</v>
      </c>
      <c r="CR9" s="242">
        <v>3102</v>
      </c>
      <c r="CS9" s="242">
        <v>2665</v>
      </c>
      <c r="CT9" s="242">
        <v>1475</v>
      </c>
      <c r="CU9" s="242">
        <v>286</v>
      </c>
      <c r="CV9" s="242">
        <v>246</v>
      </c>
    </row>
    <row r="10" spans="1:100">
      <c r="A10" s="242" t="s">
        <v>306</v>
      </c>
      <c r="B10" s="242" t="s">
        <v>307</v>
      </c>
      <c r="C10" s="242">
        <f t="shared" si="0"/>
        <v>1.5075000000000001</v>
      </c>
      <c r="D10" s="242">
        <v>150.75</v>
      </c>
      <c r="E10" s="242">
        <v>11429</v>
      </c>
      <c r="F10" s="242">
        <v>6010</v>
      </c>
      <c r="G10" s="242">
        <v>5419</v>
      </c>
      <c r="H10" s="242">
        <v>988</v>
      </c>
      <c r="I10" s="242">
        <v>2058</v>
      </c>
      <c r="J10" s="242">
        <v>1852</v>
      </c>
      <c r="K10" s="242">
        <v>2045</v>
      </c>
      <c r="L10" s="242">
        <v>1490</v>
      </c>
      <c r="M10" s="242">
        <v>1229</v>
      </c>
      <c r="N10" s="242">
        <v>735</v>
      </c>
      <c r="O10" s="242">
        <v>541</v>
      </c>
      <c r="P10" s="242">
        <v>405</v>
      </c>
      <c r="Q10" s="242">
        <v>87</v>
      </c>
      <c r="R10" s="242">
        <v>11370</v>
      </c>
      <c r="S10" s="242">
        <v>60</v>
      </c>
      <c r="T10" s="242">
        <v>2009</v>
      </c>
      <c r="U10" s="242">
        <v>5102</v>
      </c>
      <c r="V10" s="242">
        <v>407</v>
      </c>
      <c r="W10" s="242">
        <v>1223</v>
      </c>
      <c r="X10" s="242">
        <v>1277</v>
      </c>
      <c r="Y10" s="242">
        <v>2194</v>
      </c>
      <c r="Z10" s="242">
        <v>1000</v>
      </c>
      <c r="AA10" s="242">
        <v>105</v>
      </c>
      <c r="AB10" s="242">
        <v>8</v>
      </c>
      <c r="AC10" s="242">
        <v>451</v>
      </c>
      <c r="AD10" s="242">
        <v>269</v>
      </c>
      <c r="AE10" s="242">
        <v>34</v>
      </c>
      <c r="AF10" s="242">
        <v>96</v>
      </c>
      <c r="AG10" s="242">
        <v>150</v>
      </c>
      <c r="AH10" s="242">
        <v>1651</v>
      </c>
      <c r="AI10" s="242">
        <v>2799</v>
      </c>
      <c r="AJ10" s="242">
        <v>823</v>
      </c>
      <c r="AK10" s="242">
        <v>128</v>
      </c>
      <c r="AL10" s="242">
        <v>599</v>
      </c>
      <c r="AM10" s="242">
        <v>828</v>
      </c>
      <c r="AN10" s="242">
        <v>1784</v>
      </c>
      <c r="AO10" s="242">
        <v>452</v>
      </c>
      <c r="AP10" s="242">
        <v>79</v>
      </c>
      <c r="AQ10" s="242">
        <v>174</v>
      </c>
      <c r="AR10" s="242">
        <v>3484</v>
      </c>
      <c r="AS10" s="242">
        <v>66</v>
      </c>
      <c r="AT10" s="242">
        <v>425</v>
      </c>
      <c r="AU10" s="242">
        <v>11</v>
      </c>
      <c r="AV10" s="242">
        <v>4796</v>
      </c>
      <c r="AW10" s="242">
        <v>791</v>
      </c>
      <c r="AX10" s="242">
        <v>169</v>
      </c>
      <c r="AY10" s="242">
        <v>849</v>
      </c>
      <c r="AZ10" s="242">
        <v>838</v>
      </c>
      <c r="BA10" s="242">
        <v>4626</v>
      </c>
      <c r="BB10" s="242">
        <v>1769</v>
      </c>
      <c r="BC10" s="242">
        <v>936</v>
      </c>
      <c r="BD10" s="242">
        <v>579</v>
      </c>
      <c r="BE10" s="242">
        <v>840</v>
      </c>
      <c r="BF10" s="242">
        <v>502</v>
      </c>
      <c r="BG10" s="242">
        <v>3601</v>
      </c>
      <c r="BH10" s="242">
        <v>273</v>
      </c>
      <c r="BI10" s="242">
        <v>442</v>
      </c>
      <c r="BJ10" s="242">
        <v>286</v>
      </c>
      <c r="BK10" s="242">
        <v>374</v>
      </c>
      <c r="BL10" s="242">
        <v>323</v>
      </c>
      <c r="BM10" s="242">
        <v>410</v>
      </c>
      <c r="BN10" s="242">
        <v>345</v>
      </c>
      <c r="BO10" s="242">
        <v>417</v>
      </c>
      <c r="BP10" s="242">
        <v>730</v>
      </c>
      <c r="BQ10" s="242">
        <v>1067</v>
      </c>
      <c r="BR10" s="242">
        <v>2519</v>
      </c>
      <c r="BS10" s="242">
        <v>3760</v>
      </c>
      <c r="BT10" s="242">
        <v>651</v>
      </c>
      <c r="BU10" s="242">
        <v>1443</v>
      </c>
      <c r="BV10" s="242">
        <v>284</v>
      </c>
      <c r="BW10" s="242">
        <v>1195</v>
      </c>
      <c r="BX10" s="242">
        <v>740</v>
      </c>
      <c r="BY10" s="242">
        <v>99</v>
      </c>
      <c r="BZ10" s="242">
        <v>2890</v>
      </c>
      <c r="CA10" s="242">
        <v>719</v>
      </c>
      <c r="CB10" s="242">
        <v>11370</v>
      </c>
      <c r="CC10" s="242">
        <v>120</v>
      </c>
      <c r="CD10" s="242">
        <v>1846</v>
      </c>
      <c r="CE10" s="242">
        <v>2692</v>
      </c>
      <c r="CF10" s="242">
        <v>288</v>
      </c>
      <c r="CG10" s="242">
        <v>939</v>
      </c>
      <c r="CH10" s="242">
        <v>93</v>
      </c>
      <c r="CI10" s="242">
        <v>451</v>
      </c>
      <c r="CJ10" s="242">
        <v>688</v>
      </c>
      <c r="CK10" s="242">
        <v>381</v>
      </c>
      <c r="CL10" s="242">
        <v>152</v>
      </c>
      <c r="CM10" s="242">
        <v>383</v>
      </c>
      <c r="CN10" s="242">
        <v>387</v>
      </c>
      <c r="CO10" s="242">
        <v>1057</v>
      </c>
      <c r="CP10" s="242">
        <v>3919</v>
      </c>
      <c r="CQ10" s="242">
        <v>425</v>
      </c>
      <c r="CR10" s="242">
        <v>943</v>
      </c>
      <c r="CS10" s="242">
        <v>1260</v>
      </c>
      <c r="CT10" s="242">
        <v>787</v>
      </c>
      <c r="CU10" s="242">
        <v>504</v>
      </c>
      <c r="CV10" s="242">
        <v>159</v>
      </c>
    </row>
    <row r="11" spans="1:100">
      <c r="A11" s="242" t="s">
        <v>308</v>
      </c>
      <c r="B11" s="242" t="s">
        <v>135</v>
      </c>
      <c r="C11" s="242">
        <f t="shared" si="0"/>
        <v>3.7880000000000003</v>
      </c>
      <c r="D11" s="242">
        <v>378.8</v>
      </c>
      <c r="E11" s="242">
        <v>13416</v>
      </c>
      <c r="F11" s="242">
        <v>7008</v>
      </c>
      <c r="G11" s="242">
        <v>6407</v>
      </c>
      <c r="H11" s="242">
        <v>1394</v>
      </c>
      <c r="I11" s="242">
        <v>2212</v>
      </c>
      <c r="J11" s="242">
        <v>2532</v>
      </c>
      <c r="K11" s="242">
        <v>3112</v>
      </c>
      <c r="L11" s="242">
        <v>1730</v>
      </c>
      <c r="M11" s="242">
        <v>1074</v>
      </c>
      <c r="N11" s="242">
        <v>616</v>
      </c>
      <c r="O11" s="242">
        <v>413</v>
      </c>
      <c r="P11" s="242">
        <v>265</v>
      </c>
      <c r="Q11" s="242">
        <v>67</v>
      </c>
      <c r="R11" s="242">
        <v>13329</v>
      </c>
      <c r="S11" s="242">
        <v>87</v>
      </c>
      <c r="T11" s="242">
        <v>1904</v>
      </c>
      <c r="U11" s="242">
        <v>5415</v>
      </c>
      <c r="V11" s="242">
        <v>227</v>
      </c>
      <c r="W11" s="242">
        <v>654</v>
      </c>
      <c r="X11" s="242">
        <v>1283</v>
      </c>
      <c r="Y11" s="242">
        <v>3251</v>
      </c>
      <c r="Z11" s="242">
        <v>2697</v>
      </c>
      <c r="AA11" s="242">
        <v>235</v>
      </c>
      <c r="AB11" s="242">
        <v>15</v>
      </c>
      <c r="AC11" s="242">
        <v>527</v>
      </c>
      <c r="AD11" s="242">
        <v>424</v>
      </c>
      <c r="AE11" s="242">
        <v>71</v>
      </c>
      <c r="AF11" s="242">
        <v>208</v>
      </c>
      <c r="AG11" s="242">
        <v>200</v>
      </c>
      <c r="AH11" s="242">
        <v>577</v>
      </c>
      <c r="AI11" s="242">
        <v>2872</v>
      </c>
      <c r="AJ11" s="242">
        <v>764</v>
      </c>
      <c r="AK11" s="242">
        <v>732</v>
      </c>
      <c r="AL11" s="242">
        <v>541</v>
      </c>
      <c r="AM11" s="242">
        <v>1121</v>
      </c>
      <c r="AN11" s="242">
        <v>972</v>
      </c>
      <c r="AO11" s="242">
        <v>649</v>
      </c>
      <c r="AP11" s="242">
        <v>519</v>
      </c>
      <c r="AQ11" s="242">
        <v>291</v>
      </c>
      <c r="AR11" s="242">
        <v>3584</v>
      </c>
      <c r="AS11" s="242">
        <v>152</v>
      </c>
      <c r="AT11" s="242">
        <v>195</v>
      </c>
      <c r="AU11" s="242">
        <v>17</v>
      </c>
      <c r="AV11" s="242">
        <v>6054</v>
      </c>
      <c r="AW11" s="242">
        <v>250</v>
      </c>
      <c r="AX11" s="242">
        <v>38</v>
      </c>
      <c r="AY11" s="242">
        <v>2214</v>
      </c>
      <c r="AZ11" s="242">
        <v>912</v>
      </c>
      <c r="BA11" s="242">
        <v>5900</v>
      </c>
      <c r="BB11" s="242">
        <v>2770</v>
      </c>
      <c r="BC11" s="242">
        <v>1100</v>
      </c>
      <c r="BD11" s="242">
        <v>583</v>
      </c>
      <c r="BE11" s="242">
        <v>938</v>
      </c>
      <c r="BF11" s="242">
        <v>509</v>
      </c>
      <c r="BG11" s="242">
        <v>4770</v>
      </c>
      <c r="BH11" s="242">
        <v>400</v>
      </c>
      <c r="BI11" s="242">
        <v>937</v>
      </c>
      <c r="BJ11" s="242">
        <v>620</v>
      </c>
      <c r="BK11" s="242">
        <v>468</v>
      </c>
      <c r="BL11" s="242">
        <v>359</v>
      </c>
      <c r="BM11" s="242">
        <v>434</v>
      </c>
      <c r="BN11" s="242">
        <v>420</v>
      </c>
      <c r="BO11" s="242">
        <v>399</v>
      </c>
      <c r="BP11" s="242">
        <v>734</v>
      </c>
      <c r="BQ11" s="242">
        <v>1464</v>
      </c>
      <c r="BR11" s="242">
        <v>2481</v>
      </c>
      <c r="BS11" s="242">
        <v>5513</v>
      </c>
      <c r="BT11" s="242">
        <v>1131</v>
      </c>
      <c r="BU11" s="242">
        <v>1458</v>
      </c>
      <c r="BV11" s="242">
        <v>1260</v>
      </c>
      <c r="BW11" s="242">
        <v>907</v>
      </c>
      <c r="BX11" s="242">
        <v>1771</v>
      </c>
      <c r="BY11" s="242">
        <v>118</v>
      </c>
      <c r="BZ11" s="242">
        <v>4156</v>
      </c>
      <c r="CA11" s="242">
        <v>1840</v>
      </c>
      <c r="CB11" s="242">
        <v>13329</v>
      </c>
      <c r="CC11" s="242">
        <v>302</v>
      </c>
      <c r="CD11" s="242">
        <v>2956</v>
      </c>
      <c r="CE11" s="242">
        <v>3102</v>
      </c>
      <c r="CF11" s="242">
        <v>313</v>
      </c>
      <c r="CG11" s="242">
        <v>1838</v>
      </c>
      <c r="CH11" s="242">
        <v>67</v>
      </c>
      <c r="CI11" s="242">
        <v>645</v>
      </c>
      <c r="CJ11" s="242">
        <v>923</v>
      </c>
      <c r="CK11" s="242">
        <v>302</v>
      </c>
      <c r="CL11" s="242">
        <v>560</v>
      </c>
      <c r="CM11" s="242">
        <v>259</v>
      </c>
      <c r="CN11" s="242">
        <v>606</v>
      </c>
      <c r="CO11" s="242">
        <v>1159</v>
      </c>
      <c r="CP11" s="242">
        <v>5858</v>
      </c>
      <c r="CQ11" s="242">
        <v>265</v>
      </c>
      <c r="CR11" s="242">
        <v>704</v>
      </c>
      <c r="CS11" s="242">
        <v>1046</v>
      </c>
      <c r="CT11" s="242">
        <v>3573</v>
      </c>
      <c r="CU11" s="242">
        <v>270</v>
      </c>
      <c r="CV11" s="242">
        <v>345</v>
      </c>
    </row>
    <row r="12" spans="1:100">
      <c r="A12" s="242" t="s">
        <v>309</v>
      </c>
      <c r="B12" s="242" t="s">
        <v>136</v>
      </c>
      <c r="C12" s="242">
        <f t="shared" si="0"/>
        <v>1.4650000000000001</v>
      </c>
      <c r="D12" s="242">
        <v>146.5</v>
      </c>
      <c r="E12" s="242">
        <v>11796</v>
      </c>
      <c r="F12" s="242">
        <v>5971</v>
      </c>
      <c r="G12" s="242">
        <v>5825</v>
      </c>
      <c r="H12" s="242">
        <v>1375</v>
      </c>
      <c r="I12" s="242">
        <v>2606</v>
      </c>
      <c r="J12" s="242">
        <v>1587</v>
      </c>
      <c r="K12" s="242">
        <v>1969</v>
      </c>
      <c r="L12" s="242">
        <v>1598</v>
      </c>
      <c r="M12" s="242">
        <v>1010</v>
      </c>
      <c r="N12" s="242">
        <v>657</v>
      </c>
      <c r="O12" s="242">
        <v>542</v>
      </c>
      <c r="P12" s="242">
        <v>363</v>
      </c>
      <c r="Q12" s="242">
        <v>89</v>
      </c>
      <c r="R12" s="242">
        <v>11739</v>
      </c>
      <c r="S12" s="242">
        <v>57</v>
      </c>
      <c r="T12" s="242">
        <v>2256</v>
      </c>
      <c r="U12" s="242">
        <v>4994</v>
      </c>
      <c r="V12" s="242">
        <v>245</v>
      </c>
      <c r="W12" s="242">
        <v>1043</v>
      </c>
      <c r="X12" s="242">
        <v>1393</v>
      </c>
      <c r="Y12" s="242">
        <v>2313</v>
      </c>
      <c r="Z12" s="242">
        <v>1335</v>
      </c>
      <c r="AA12" s="242">
        <v>159</v>
      </c>
      <c r="AB12" s="242">
        <v>10</v>
      </c>
      <c r="AC12" s="242">
        <v>201</v>
      </c>
      <c r="AD12" s="242">
        <v>190</v>
      </c>
      <c r="AE12" s="242">
        <v>62</v>
      </c>
      <c r="AF12" s="242">
        <v>137</v>
      </c>
      <c r="AG12" s="242">
        <v>153</v>
      </c>
      <c r="AH12" s="242">
        <v>263</v>
      </c>
      <c r="AI12" s="242">
        <v>4844</v>
      </c>
      <c r="AJ12" s="242">
        <v>1530</v>
      </c>
      <c r="AK12" s="242">
        <v>48</v>
      </c>
      <c r="AL12" s="242">
        <v>523</v>
      </c>
      <c r="AM12" s="242">
        <v>783</v>
      </c>
      <c r="AN12" s="242">
        <v>504</v>
      </c>
      <c r="AO12" s="242">
        <v>459</v>
      </c>
      <c r="AP12" s="242">
        <v>384</v>
      </c>
      <c r="AQ12" s="242">
        <v>211</v>
      </c>
      <c r="AR12" s="242">
        <v>1848</v>
      </c>
      <c r="AS12" s="242">
        <v>21</v>
      </c>
      <c r="AT12" s="242">
        <v>74</v>
      </c>
      <c r="AU12" s="242">
        <v>7</v>
      </c>
      <c r="AV12" s="242">
        <v>8453</v>
      </c>
      <c r="AW12" s="242">
        <v>119</v>
      </c>
      <c r="AX12" s="242">
        <v>21</v>
      </c>
      <c r="AY12" s="242">
        <v>552</v>
      </c>
      <c r="AZ12" s="242">
        <v>701</v>
      </c>
      <c r="BA12" s="242">
        <v>3793</v>
      </c>
      <c r="BB12" s="242">
        <v>1272</v>
      </c>
      <c r="BC12" s="242">
        <v>963</v>
      </c>
      <c r="BD12" s="242">
        <v>499</v>
      </c>
      <c r="BE12" s="242">
        <v>769</v>
      </c>
      <c r="BF12" s="242">
        <v>290</v>
      </c>
      <c r="BG12" s="242">
        <v>2901</v>
      </c>
      <c r="BH12" s="242">
        <v>178</v>
      </c>
      <c r="BI12" s="242">
        <v>273</v>
      </c>
      <c r="BJ12" s="242">
        <v>172</v>
      </c>
      <c r="BK12" s="242">
        <v>244</v>
      </c>
      <c r="BL12" s="242">
        <v>312</v>
      </c>
      <c r="BM12" s="242">
        <v>309</v>
      </c>
      <c r="BN12" s="242">
        <v>371</v>
      </c>
      <c r="BO12" s="242">
        <v>412</v>
      </c>
      <c r="BP12" s="242">
        <v>630</v>
      </c>
      <c r="BQ12" s="242">
        <v>672</v>
      </c>
      <c r="BR12" s="242">
        <v>3119</v>
      </c>
      <c r="BS12" s="242">
        <v>3645</v>
      </c>
      <c r="BT12" s="242">
        <v>798</v>
      </c>
      <c r="BU12" s="242">
        <v>1471</v>
      </c>
      <c r="BV12" s="242">
        <v>597</v>
      </c>
      <c r="BW12" s="242">
        <v>655</v>
      </c>
      <c r="BX12" s="242">
        <v>833</v>
      </c>
      <c r="BY12" s="242">
        <v>89</v>
      </c>
      <c r="BZ12" s="242">
        <v>3028</v>
      </c>
      <c r="CA12" s="242">
        <v>734</v>
      </c>
      <c r="CB12" s="242">
        <v>11739</v>
      </c>
      <c r="CC12" s="242">
        <v>142</v>
      </c>
      <c r="CD12" s="242">
        <v>1894</v>
      </c>
      <c r="CE12" s="242">
        <v>2205</v>
      </c>
      <c r="CF12" s="242">
        <v>363</v>
      </c>
      <c r="CG12" s="242">
        <v>725</v>
      </c>
      <c r="CH12" s="242">
        <v>67</v>
      </c>
      <c r="CI12" s="242">
        <v>454</v>
      </c>
      <c r="CJ12" s="242">
        <v>912</v>
      </c>
      <c r="CK12" s="242">
        <v>337</v>
      </c>
      <c r="CL12" s="242">
        <v>210</v>
      </c>
      <c r="CM12" s="242">
        <v>358</v>
      </c>
      <c r="CN12" s="242">
        <v>219</v>
      </c>
      <c r="CO12" s="242">
        <v>1214</v>
      </c>
      <c r="CP12" s="242">
        <v>3739</v>
      </c>
      <c r="CQ12" s="242">
        <v>332</v>
      </c>
      <c r="CR12" s="242">
        <v>597</v>
      </c>
      <c r="CS12" s="242">
        <v>1914</v>
      </c>
      <c r="CT12" s="242">
        <v>711</v>
      </c>
      <c r="CU12" s="242">
        <v>185</v>
      </c>
      <c r="CV12" s="242">
        <v>94</v>
      </c>
    </row>
    <row r="13" spans="1:100">
      <c r="A13" s="242" t="s">
        <v>310</v>
      </c>
      <c r="B13" s="242" t="s">
        <v>137</v>
      </c>
      <c r="C13" s="242">
        <f t="shared" si="0"/>
        <v>2.9289999999999998</v>
      </c>
      <c r="D13" s="242">
        <v>292.89999999999998</v>
      </c>
      <c r="E13" s="242">
        <v>19327</v>
      </c>
      <c r="F13" s="242">
        <v>9342</v>
      </c>
      <c r="G13" s="242">
        <v>9985</v>
      </c>
      <c r="H13" s="242">
        <v>586</v>
      </c>
      <c r="I13" s="242">
        <v>1014</v>
      </c>
      <c r="J13" s="242">
        <v>11070</v>
      </c>
      <c r="K13" s="242">
        <v>2298</v>
      </c>
      <c r="L13" s="242">
        <v>1231</v>
      </c>
      <c r="M13" s="242">
        <v>973</v>
      </c>
      <c r="N13" s="242">
        <v>813</v>
      </c>
      <c r="O13" s="242">
        <v>632</v>
      </c>
      <c r="P13" s="242">
        <v>466</v>
      </c>
      <c r="Q13" s="242">
        <v>240</v>
      </c>
      <c r="R13" s="242">
        <v>17688</v>
      </c>
      <c r="S13" s="242">
        <v>1639</v>
      </c>
      <c r="T13" s="242">
        <v>1893</v>
      </c>
      <c r="U13" s="242">
        <v>4060</v>
      </c>
      <c r="V13" s="242">
        <v>234</v>
      </c>
      <c r="W13" s="242">
        <v>425</v>
      </c>
      <c r="X13" s="242">
        <v>803</v>
      </c>
      <c r="Y13" s="242">
        <v>2597</v>
      </c>
      <c r="Z13" s="242">
        <v>12607</v>
      </c>
      <c r="AA13" s="242">
        <v>490</v>
      </c>
      <c r="AB13" s="242">
        <v>15</v>
      </c>
      <c r="AC13" s="242">
        <v>838</v>
      </c>
      <c r="AD13" s="242">
        <v>287</v>
      </c>
      <c r="AE13" s="242">
        <v>76</v>
      </c>
      <c r="AF13" s="242">
        <v>251</v>
      </c>
      <c r="AG13" s="242">
        <v>192</v>
      </c>
      <c r="AH13" s="242">
        <v>1151</v>
      </c>
      <c r="AI13" s="242">
        <v>778</v>
      </c>
      <c r="AJ13" s="242">
        <v>230</v>
      </c>
      <c r="AK13" s="242">
        <v>846</v>
      </c>
      <c r="AL13" s="242">
        <v>569</v>
      </c>
      <c r="AM13" s="242">
        <v>372</v>
      </c>
      <c r="AN13" s="242">
        <v>210</v>
      </c>
      <c r="AO13" s="242">
        <v>110</v>
      </c>
      <c r="AP13" s="242">
        <v>137</v>
      </c>
      <c r="AQ13" s="242">
        <v>168</v>
      </c>
      <c r="AR13" s="242">
        <v>7936</v>
      </c>
      <c r="AS13" s="242">
        <v>192</v>
      </c>
      <c r="AT13" s="242">
        <v>585</v>
      </c>
      <c r="AU13" s="242">
        <v>385</v>
      </c>
      <c r="AV13" s="242">
        <v>1539</v>
      </c>
      <c r="AW13" s="242">
        <v>300</v>
      </c>
      <c r="AX13" s="242">
        <v>117</v>
      </c>
      <c r="AY13" s="242">
        <v>7031</v>
      </c>
      <c r="AZ13" s="242">
        <v>1242</v>
      </c>
      <c r="BA13" s="242">
        <v>7294</v>
      </c>
      <c r="BB13" s="242">
        <v>2667</v>
      </c>
      <c r="BC13" s="242">
        <v>821</v>
      </c>
      <c r="BD13" s="242">
        <v>545</v>
      </c>
      <c r="BE13" s="242">
        <v>409</v>
      </c>
      <c r="BF13" s="242">
        <v>2852</v>
      </c>
      <c r="BG13" s="242">
        <v>6433</v>
      </c>
      <c r="BH13" s="242">
        <v>441</v>
      </c>
      <c r="BI13" s="242">
        <v>1523</v>
      </c>
      <c r="BJ13" s="242">
        <v>992</v>
      </c>
      <c r="BK13" s="242">
        <v>582</v>
      </c>
      <c r="BL13" s="242">
        <v>312</v>
      </c>
      <c r="BM13" s="242">
        <v>522</v>
      </c>
      <c r="BN13" s="242">
        <v>834</v>
      </c>
      <c r="BO13" s="242">
        <v>181</v>
      </c>
      <c r="BP13" s="242">
        <v>1047</v>
      </c>
      <c r="BQ13" s="242">
        <v>10799</v>
      </c>
      <c r="BR13" s="242">
        <v>1485</v>
      </c>
      <c r="BS13" s="242">
        <v>5603</v>
      </c>
      <c r="BT13" s="242">
        <v>373</v>
      </c>
      <c r="BU13" s="242">
        <v>2194</v>
      </c>
      <c r="BV13" s="242">
        <v>242</v>
      </c>
      <c r="BW13" s="242">
        <v>249</v>
      </c>
      <c r="BX13" s="242">
        <v>2846</v>
      </c>
      <c r="BY13" s="242">
        <v>71</v>
      </c>
      <c r="BZ13" s="242">
        <v>2940</v>
      </c>
      <c r="CA13" s="242">
        <v>1170</v>
      </c>
      <c r="CB13" s="242">
        <v>17688</v>
      </c>
      <c r="CC13" s="242">
        <v>222</v>
      </c>
      <c r="CD13" s="242">
        <v>2074</v>
      </c>
      <c r="CE13" s="242">
        <v>5668</v>
      </c>
      <c r="CF13" s="242">
        <v>437</v>
      </c>
      <c r="CG13" s="242">
        <v>842</v>
      </c>
      <c r="CH13" s="242">
        <v>189</v>
      </c>
      <c r="CI13" s="242">
        <v>260</v>
      </c>
      <c r="CJ13" s="242">
        <v>587</v>
      </c>
      <c r="CK13" s="242">
        <v>285</v>
      </c>
      <c r="CL13" s="242">
        <v>562</v>
      </c>
      <c r="CM13" s="242">
        <v>143</v>
      </c>
      <c r="CN13" s="242">
        <v>2297</v>
      </c>
      <c r="CO13" s="242">
        <v>1035</v>
      </c>
      <c r="CP13" s="242">
        <v>5876</v>
      </c>
      <c r="CQ13" s="242">
        <v>546</v>
      </c>
      <c r="CR13" s="242">
        <v>1237</v>
      </c>
      <c r="CS13" s="242">
        <v>3343</v>
      </c>
      <c r="CT13" s="242">
        <v>493</v>
      </c>
      <c r="CU13" s="242">
        <v>258</v>
      </c>
      <c r="CV13" s="242">
        <v>273</v>
      </c>
    </row>
    <row r="14" spans="1:100">
      <c r="A14" s="242" t="s">
        <v>311</v>
      </c>
      <c r="B14" s="242" t="s">
        <v>138</v>
      </c>
      <c r="C14" s="242">
        <f t="shared" si="0"/>
        <v>4.8757000000000001</v>
      </c>
      <c r="D14" s="242">
        <v>487.57</v>
      </c>
      <c r="E14" s="242">
        <v>17810</v>
      </c>
      <c r="F14" s="242">
        <v>8411</v>
      </c>
      <c r="G14" s="242">
        <v>9399</v>
      </c>
      <c r="H14" s="242">
        <v>1015</v>
      </c>
      <c r="I14" s="242">
        <v>2292</v>
      </c>
      <c r="J14" s="242">
        <v>2333</v>
      </c>
      <c r="K14" s="242">
        <v>2048</v>
      </c>
      <c r="L14" s="242">
        <v>2422</v>
      </c>
      <c r="M14" s="242">
        <v>2448</v>
      </c>
      <c r="N14" s="242">
        <v>2169</v>
      </c>
      <c r="O14" s="242">
        <v>1504</v>
      </c>
      <c r="P14" s="242">
        <v>1022</v>
      </c>
      <c r="Q14" s="242">
        <v>561</v>
      </c>
      <c r="R14" s="242">
        <v>17566</v>
      </c>
      <c r="S14" s="242">
        <v>244</v>
      </c>
      <c r="T14" s="242">
        <v>3435</v>
      </c>
      <c r="U14" s="242">
        <v>1981</v>
      </c>
      <c r="V14" s="242">
        <v>261</v>
      </c>
      <c r="W14" s="242">
        <v>392</v>
      </c>
      <c r="X14" s="242">
        <v>457</v>
      </c>
      <c r="Y14" s="242">
        <v>872</v>
      </c>
      <c r="Z14" s="242">
        <v>14404</v>
      </c>
      <c r="AA14" s="242">
        <v>387</v>
      </c>
      <c r="AB14" s="242">
        <v>2</v>
      </c>
      <c r="AC14" s="242">
        <v>455</v>
      </c>
      <c r="AD14" s="242">
        <v>330</v>
      </c>
      <c r="AE14" s="242">
        <v>46</v>
      </c>
      <c r="AF14" s="242">
        <v>184</v>
      </c>
      <c r="AG14" s="242">
        <v>125</v>
      </c>
      <c r="AH14" s="242">
        <v>352</v>
      </c>
      <c r="AI14" s="242">
        <v>186</v>
      </c>
      <c r="AJ14" s="242">
        <v>46</v>
      </c>
      <c r="AK14" s="242">
        <v>196</v>
      </c>
      <c r="AL14" s="242">
        <v>232</v>
      </c>
      <c r="AM14" s="242">
        <v>304</v>
      </c>
      <c r="AN14" s="242">
        <v>277</v>
      </c>
      <c r="AO14" s="242">
        <v>109</v>
      </c>
      <c r="AP14" s="242">
        <v>76</v>
      </c>
      <c r="AQ14" s="242">
        <v>99</v>
      </c>
      <c r="AR14" s="242">
        <v>10741</v>
      </c>
      <c r="AS14" s="242">
        <v>102</v>
      </c>
      <c r="AT14" s="242">
        <v>157</v>
      </c>
      <c r="AU14" s="242">
        <v>37</v>
      </c>
      <c r="AV14" s="242">
        <v>473</v>
      </c>
      <c r="AW14" s="242">
        <v>114</v>
      </c>
      <c r="AX14" s="242">
        <v>77</v>
      </c>
      <c r="AY14" s="242">
        <v>4834</v>
      </c>
      <c r="AZ14" s="242">
        <v>1275</v>
      </c>
      <c r="BA14" s="242">
        <v>8644</v>
      </c>
      <c r="BB14" s="242">
        <v>4965</v>
      </c>
      <c r="BC14" s="242">
        <v>1679</v>
      </c>
      <c r="BD14" s="242">
        <v>869</v>
      </c>
      <c r="BE14" s="242">
        <v>610</v>
      </c>
      <c r="BF14" s="242">
        <v>521</v>
      </c>
      <c r="BG14" s="242">
        <v>7921</v>
      </c>
      <c r="BH14" s="242">
        <v>655</v>
      </c>
      <c r="BI14" s="242">
        <v>2465</v>
      </c>
      <c r="BJ14" s="242">
        <v>974</v>
      </c>
      <c r="BK14" s="242">
        <v>895</v>
      </c>
      <c r="BL14" s="242">
        <v>586</v>
      </c>
      <c r="BM14" s="242">
        <v>720</v>
      </c>
      <c r="BN14" s="242">
        <v>499</v>
      </c>
      <c r="BO14" s="242">
        <v>429</v>
      </c>
      <c r="BP14" s="242">
        <v>697</v>
      </c>
      <c r="BQ14" s="242">
        <v>1233</v>
      </c>
      <c r="BR14" s="242">
        <v>3127</v>
      </c>
      <c r="BS14" s="242">
        <v>7689</v>
      </c>
      <c r="BT14" s="242">
        <v>186</v>
      </c>
      <c r="BU14" s="242">
        <v>4154</v>
      </c>
      <c r="BV14" s="242">
        <v>514</v>
      </c>
      <c r="BW14" s="242">
        <v>1763</v>
      </c>
      <c r="BX14" s="242">
        <v>1176</v>
      </c>
      <c r="BY14" s="242">
        <v>83</v>
      </c>
      <c r="BZ14" s="242">
        <v>4388</v>
      </c>
      <c r="CA14" s="242">
        <v>600</v>
      </c>
      <c r="CB14" s="242">
        <v>17566</v>
      </c>
      <c r="CC14" s="242">
        <v>235</v>
      </c>
      <c r="CD14" s="242">
        <v>2451</v>
      </c>
      <c r="CE14" s="242">
        <v>7615</v>
      </c>
      <c r="CF14" s="242">
        <v>1190</v>
      </c>
      <c r="CG14" s="242">
        <v>1451</v>
      </c>
      <c r="CH14" s="242">
        <v>554</v>
      </c>
      <c r="CI14" s="242">
        <v>616</v>
      </c>
      <c r="CJ14" s="242">
        <v>1378</v>
      </c>
      <c r="CK14" s="242">
        <v>717</v>
      </c>
      <c r="CL14" s="242">
        <v>1165</v>
      </c>
      <c r="CM14" s="242">
        <v>164</v>
      </c>
      <c r="CN14" s="242">
        <v>455</v>
      </c>
      <c r="CO14" s="242">
        <v>2204</v>
      </c>
      <c r="CP14" s="242">
        <v>7952</v>
      </c>
      <c r="CQ14" s="242">
        <v>764</v>
      </c>
      <c r="CR14" s="242">
        <v>2792</v>
      </c>
      <c r="CS14" s="242">
        <v>2393</v>
      </c>
      <c r="CT14" s="242">
        <v>1553</v>
      </c>
      <c r="CU14" s="242">
        <v>449</v>
      </c>
      <c r="CV14" s="242">
        <v>263</v>
      </c>
    </row>
    <row r="15" spans="1:100">
      <c r="A15" s="242" t="s">
        <v>312</v>
      </c>
      <c r="B15" s="242" t="s">
        <v>139</v>
      </c>
      <c r="C15" s="242">
        <f t="shared" si="0"/>
        <v>3.6315</v>
      </c>
      <c r="D15" s="242">
        <v>363.15</v>
      </c>
      <c r="E15" s="242">
        <v>18948</v>
      </c>
      <c r="F15" s="242">
        <v>9204</v>
      </c>
      <c r="G15" s="242">
        <v>9744</v>
      </c>
      <c r="H15" s="242">
        <v>1304</v>
      </c>
      <c r="I15" s="242">
        <v>2739</v>
      </c>
      <c r="J15" s="242">
        <v>1998</v>
      </c>
      <c r="K15" s="242">
        <v>2811</v>
      </c>
      <c r="L15" s="242">
        <v>2984</v>
      </c>
      <c r="M15" s="242">
        <v>2539</v>
      </c>
      <c r="N15" s="242">
        <v>1981</v>
      </c>
      <c r="O15" s="242">
        <v>1455</v>
      </c>
      <c r="P15" s="242">
        <v>834</v>
      </c>
      <c r="Q15" s="242">
        <v>303</v>
      </c>
      <c r="R15" s="242">
        <v>18849</v>
      </c>
      <c r="S15" s="242">
        <v>99</v>
      </c>
      <c r="T15" s="242">
        <v>3433</v>
      </c>
      <c r="U15" s="242">
        <v>2895</v>
      </c>
      <c r="V15" s="242">
        <v>398</v>
      </c>
      <c r="W15" s="242">
        <v>916</v>
      </c>
      <c r="X15" s="242">
        <v>719</v>
      </c>
      <c r="Y15" s="242">
        <v>862</v>
      </c>
      <c r="Z15" s="242">
        <v>12520</v>
      </c>
      <c r="AA15" s="242">
        <v>692</v>
      </c>
      <c r="AB15" s="242">
        <v>12</v>
      </c>
      <c r="AC15" s="242">
        <v>535</v>
      </c>
      <c r="AD15" s="242">
        <v>450</v>
      </c>
      <c r="AE15" s="242">
        <v>49</v>
      </c>
      <c r="AF15" s="242">
        <v>272</v>
      </c>
      <c r="AG15" s="242">
        <v>165</v>
      </c>
      <c r="AH15" s="242">
        <v>970</v>
      </c>
      <c r="AI15" s="242">
        <v>1541</v>
      </c>
      <c r="AJ15" s="242">
        <v>119</v>
      </c>
      <c r="AK15" s="242">
        <v>191</v>
      </c>
      <c r="AL15" s="242">
        <v>331</v>
      </c>
      <c r="AM15" s="242">
        <v>169</v>
      </c>
      <c r="AN15" s="242">
        <v>579</v>
      </c>
      <c r="AO15" s="242">
        <v>132</v>
      </c>
      <c r="AP15" s="242">
        <v>81</v>
      </c>
      <c r="AQ15" s="242">
        <v>140</v>
      </c>
      <c r="AR15" s="242">
        <v>8978</v>
      </c>
      <c r="AS15" s="242">
        <v>66</v>
      </c>
      <c r="AT15" s="242">
        <v>311</v>
      </c>
      <c r="AU15" s="242">
        <v>57</v>
      </c>
      <c r="AV15" s="242">
        <v>2260</v>
      </c>
      <c r="AW15" s="242">
        <v>446</v>
      </c>
      <c r="AX15" s="242">
        <v>94</v>
      </c>
      <c r="AY15" s="242">
        <v>5354</v>
      </c>
      <c r="AZ15" s="242">
        <v>1382</v>
      </c>
      <c r="BA15" s="242">
        <v>9633</v>
      </c>
      <c r="BB15" s="242">
        <v>5458</v>
      </c>
      <c r="BC15" s="242">
        <v>1883</v>
      </c>
      <c r="BD15" s="242">
        <v>1167</v>
      </c>
      <c r="BE15" s="242">
        <v>729</v>
      </c>
      <c r="BF15" s="242">
        <v>396</v>
      </c>
      <c r="BG15" s="242">
        <v>8802</v>
      </c>
      <c r="BH15" s="242">
        <v>809</v>
      </c>
      <c r="BI15" s="242">
        <v>2470</v>
      </c>
      <c r="BJ15" s="242">
        <v>1249</v>
      </c>
      <c r="BK15" s="242">
        <v>975</v>
      </c>
      <c r="BL15" s="242">
        <v>726</v>
      </c>
      <c r="BM15" s="242">
        <v>767</v>
      </c>
      <c r="BN15" s="242">
        <v>651</v>
      </c>
      <c r="BO15" s="242">
        <v>457</v>
      </c>
      <c r="BP15" s="242">
        <v>698</v>
      </c>
      <c r="BQ15" s="242">
        <v>740</v>
      </c>
      <c r="BR15" s="242">
        <v>3216</v>
      </c>
      <c r="BS15" s="242">
        <v>7751</v>
      </c>
      <c r="BT15" s="242">
        <v>242</v>
      </c>
      <c r="BU15" s="242">
        <v>5108</v>
      </c>
      <c r="BV15" s="242">
        <v>912</v>
      </c>
      <c r="BW15" s="242">
        <v>414</v>
      </c>
      <c r="BX15" s="242">
        <v>1209</v>
      </c>
      <c r="BY15" s="242">
        <v>108</v>
      </c>
      <c r="BZ15" s="242">
        <v>4357</v>
      </c>
      <c r="CA15" s="242">
        <v>541</v>
      </c>
      <c r="CB15" s="242">
        <v>18849</v>
      </c>
      <c r="CC15" s="242">
        <v>345</v>
      </c>
      <c r="CD15" s="242">
        <v>2269</v>
      </c>
      <c r="CE15" s="242">
        <v>7954</v>
      </c>
      <c r="CF15" s="242">
        <v>916</v>
      </c>
      <c r="CG15" s="242">
        <v>1507</v>
      </c>
      <c r="CH15" s="242">
        <v>458</v>
      </c>
      <c r="CI15" s="242">
        <v>677</v>
      </c>
      <c r="CJ15" s="242">
        <v>1561</v>
      </c>
      <c r="CK15" s="242">
        <v>785</v>
      </c>
      <c r="CL15" s="242">
        <v>1092</v>
      </c>
      <c r="CM15" s="242">
        <v>272</v>
      </c>
      <c r="CN15" s="242">
        <v>483</v>
      </c>
      <c r="CO15" s="242">
        <v>2176</v>
      </c>
      <c r="CP15" s="242">
        <v>8026</v>
      </c>
      <c r="CQ15" s="242">
        <v>799</v>
      </c>
      <c r="CR15" s="242">
        <v>3072</v>
      </c>
      <c r="CS15" s="242">
        <v>2595</v>
      </c>
      <c r="CT15" s="242">
        <v>1128</v>
      </c>
      <c r="CU15" s="242">
        <v>432</v>
      </c>
      <c r="CV15" s="242">
        <v>275</v>
      </c>
    </row>
    <row r="16" spans="1:100">
      <c r="A16" s="242" t="s">
        <v>313</v>
      </c>
      <c r="B16" s="242" t="s">
        <v>140</v>
      </c>
      <c r="C16" s="242">
        <f t="shared" si="0"/>
        <v>4.1325000000000003</v>
      </c>
      <c r="D16" s="242">
        <v>413.25</v>
      </c>
      <c r="E16" s="242">
        <v>20446</v>
      </c>
      <c r="F16" s="242">
        <v>9868</v>
      </c>
      <c r="G16" s="242">
        <v>10578</v>
      </c>
      <c r="H16" s="242">
        <v>1741</v>
      </c>
      <c r="I16" s="242">
        <v>3712</v>
      </c>
      <c r="J16" s="242">
        <v>2625</v>
      </c>
      <c r="K16" s="242">
        <v>2701</v>
      </c>
      <c r="L16" s="242">
        <v>2709</v>
      </c>
      <c r="M16" s="242">
        <v>2315</v>
      </c>
      <c r="N16" s="242">
        <v>1769</v>
      </c>
      <c r="O16" s="242">
        <v>1442</v>
      </c>
      <c r="P16" s="242">
        <v>998</v>
      </c>
      <c r="Q16" s="242">
        <v>434</v>
      </c>
      <c r="R16" s="242">
        <v>20351</v>
      </c>
      <c r="S16" s="242">
        <v>95</v>
      </c>
      <c r="T16" s="242">
        <v>3990</v>
      </c>
      <c r="U16" s="242">
        <v>4129</v>
      </c>
      <c r="V16" s="242">
        <v>328</v>
      </c>
      <c r="W16" s="242">
        <v>981</v>
      </c>
      <c r="X16" s="242">
        <v>1141</v>
      </c>
      <c r="Y16" s="242">
        <v>1679</v>
      </c>
      <c r="Z16" s="242">
        <v>10108</v>
      </c>
      <c r="AA16" s="242">
        <v>333</v>
      </c>
      <c r="AB16" s="242">
        <v>8</v>
      </c>
      <c r="AC16" s="242">
        <v>265</v>
      </c>
      <c r="AD16" s="242">
        <v>579</v>
      </c>
      <c r="AE16" s="242">
        <v>62</v>
      </c>
      <c r="AF16" s="242">
        <v>188</v>
      </c>
      <c r="AG16" s="242">
        <v>129</v>
      </c>
      <c r="AH16" s="242">
        <v>303</v>
      </c>
      <c r="AI16" s="242">
        <v>5293</v>
      </c>
      <c r="AJ16" s="242">
        <v>416</v>
      </c>
      <c r="AK16" s="242">
        <v>94</v>
      </c>
      <c r="AL16" s="242">
        <v>591</v>
      </c>
      <c r="AM16" s="242">
        <v>683</v>
      </c>
      <c r="AN16" s="242">
        <v>719</v>
      </c>
      <c r="AO16" s="242">
        <v>428</v>
      </c>
      <c r="AP16" s="242">
        <v>146</v>
      </c>
      <c r="AQ16" s="242">
        <v>101</v>
      </c>
      <c r="AR16" s="242">
        <v>8986</v>
      </c>
      <c r="AS16" s="242">
        <v>43</v>
      </c>
      <c r="AT16" s="242">
        <v>91</v>
      </c>
      <c r="AU16" s="242">
        <v>9</v>
      </c>
      <c r="AV16" s="242">
        <v>6691</v>
      </c>
      <c r="AW16" s="242">
        <v>135</v>
      </c>
      <c r="AX16" s="242">
        <v>27</v>
      </c>
      <c r="AY16" s="242">
        <v>3196</v>
      </c>
      <c r="AZ16" s="242">
        <v>1268</v>
      </c>
      <c r="BA16" s="242">
        <v>8388</v>
      </c>
      <c r="BB16" s="242">
        <v>4036</v>
      </c>
      <c r="BC16" s="242">
        <v>1847</v>
      </c>
      <c r="BD16" s="242">
        <v>1007</v>
      </c>
      <c r="BE16" s="242">
        <v>1045</v>
      </c>
      <c r="BF16" s="242">
        <v>453</v>
      </c>
      <c r="BG16" s="242">
        <v>7183</v>
      </c>
      <c r="BH16" s="242">
        <v>505</v>
      </c>
      <c r="BI16" s="242">
        <v>891</v>
      </c>
      <c r="BJ16" s="242">
        <v>631</v>
      </c>
      <c r="BK16" s="242">
        <v>885</v>
      </c>
      <c r="BL16" s="242">
        <v>786</v>
      </c>
      <c r="BM16" s="242">
        <v>772</v>
      </c>
      <c r="BN16" s="242">
        <v>730</v>
      </c>
      <c r="BO16" s="242">
        <v>906</v>
      </c>
      <c r="BP16" s="242">
        <v>1077</v>
      </c>
      <c r="BQ16" s="242">
        <v>853</v>
      </c>
      <c r="BR16" s="242">
        <v>5215</v>
      </c>
      <c r="BS16" s="242">
        <v>7373</v>
      </c>
      <c r="BT16" s="242">
        <v>393</v>
      </c>
      <c r="BU16" s="242">
        <v>4524</v>
      </c>
      <c r="BV16" s="242">
        <v>1546</v>
      </c>
      <c r="BW16" s="242">
        <v>343</v>
      </c>
      <c r="BX16" s="242">
        <v>815</v>
      </c>
      <c r="BY16" s="242">
        <v>145</v>
      </c>
      <c r="BZ16" s="242">
        <v>5323</v>
      </c>
      <c r="CA16" s="242">
        <v>687</v>
      </c>
      <c r="CB16" s="242">
        <v>20351</v>
      </c>
      <c r="CC16" s="242">
        <v>238</v>
      </c>
      <c r="CD16" s="242">
        <v>2511</v>
      </c>
      <c r="CE16" s="242">
        <v>7058</v>
      </c>
      <c r="CF16" s="242">
        <v>960</v>
      </c>
      <c r="CG16" s="242">
        <v>1196</v>
      </c>
      <c r="CH16" s="242">
        <v>488</v>
      </c>
      <c r="CI16" s="242">
        <v>896</v>
      </c>
      <c r="CJ16" s="242">
        <v>1547</v>
      </c>
      <c r="CK16" s="242">
        <v>859</v>
      </c>
      <c r="CL16" s="242">
        <v>680</v>
      </c>
      <c r="CM16" s="242">
        <v>468</v>
      </c>
      <c r="CN16" s="242">
        <v>279</v>
      </c>
      <c r="CO16" s="242">
        <v>2298</v>
      </c>
      <c r="CP16" s="242">
        <v>7585</v>
      </c>
      <c r="CQ16" s="242">
        <v>567</v>
      </c>
      <c r="CR16" s="242">
        <v>4068</v>
      </c>
      <c r="CS16" s="242">
        <v>1403</v>
      </c>
      <c r="CT16" s="242">
        <v>1439</v>
      </c>
      <c r="CU16" s="242">
        <v>108</v>
      </c>
      <c r="CV16" s="242">
        <v>212</v>
      </c>
    </row>
    <row r="17" spans="1:100">
      <c r="A17" s="242" t="s">
        <v>314</v>
      </c>
      <c r="B17" s="242" t="s">
        <v>141</v>
      </c>
      <c r="C17" s="242">
        <f t="shared" si="0"/>
        <v>3.0846</v>
      </c>
      <c r="D17" s="242">
        <v>308.45999999999998</v>
      </c>
      <c r="E17" s="242">
        <v>9971</v>
      </c>
      <c r="F17" s="242">
        <v>4582</v>
      </c>
      <c r="G17" s="242">
        <v>5389</v>
      </c>
      <c r="H17" s="242">
        <v>658</v>
      </c>
      <c r="I17" s="242">
        <v>1618</v>
      </c>
      <c r="J17" s="242">
        <v>1253</v>
      </c>
      <c r="K17" s="242">
        <v>1126</v>
      </c>
      <c r="L17" s="242">
        <v>1370</v>
      </c>
      <c r="M17" s="242">
        <v>1266</v>
      </c>
      <c r="N17" s="242">
        <v>949</v>
      </c>
      <c r="O17" s="242">
        <v>834</v>
      </c>
      <c r="P17" s="242">
        <v>677</v>
      </c>
      <c r="Q17" s="242">
        <v>220</v>
      </c>
      <c r="R17" s="242">
        <v>9826</v>
      </c>
      <c r="S17" s="242">
        <v>145</v>
      </c>
      <c r="T17" s="242">
        <v>2685</v>
      </c>
      <c r="U17" s="242">
        <v>621</v>
      </c>
      <c r="V17" s="242">
        <v>162</v>
      </c>
      <c r="W17" s="242">
        <v>149</v>
      </c>
      <c r="X17" s="242">
        <v>86</v>
      </c>
      <c r="Y17" s="242">
        <v>224</v>
      </c>
      <c r="Z17" s="242">
        <v>8280</v>
      </c>
      <c r="AA17" s="242">
        <v>209</v>
      </c>
      <c r="AB17" s="242">
        <v>1</v>
      </c>
      <c r="AC17" s="242">
        <v>100</v>
      </c>
      <c r="AD17" s="242">
        <v>472</v>
      </c>
      <c r="AE17" s="242">
        <v>28</v>
      </c>
      <c r="AF17" s="242">
        <v>52</v>
      </c>
      <c r="AG17" s="242">
        <v>47</v>
      </c>
      <c r="AH17" s="242">
        <v>46</v>
      </c>
      <c r="AI17" s="242">
        <v>40</v>
      </c>
      <c r="AJ17" s="242">
        <v>10</v>
      </c>
      <c r="AK17" s="242">
        <v>25</v>
      </c>
      <c r="AL17" s="242">
        <v>28</v>
      </c>
      <c r="AM17" s="242">
        <v>120</v>
      </c>
      <c r="AN17" s="242">
        <v>356</v>
      </c>
      <c r="AO17" s="242">
        <v>103</v>
      </c>
      <c r="AP17" s="242">
        <v>14</v>
      </c>
      <c r="AQ17" s="242">
        <v>40</v>
      </c>
      <c r="AR17" s="242">
        <v>5946</v>
      </c>
      <c r="AS17" s="242">
        <v>30</v>
      </c>
      <c r="AT17" s="242">
        <v>12</v>
      </c>
      <c r="AU17" s="242">
        <v>12</v>
      </c>
      <c r="AV17" s="242">
        <v>120</v>
      </c>
      <c r="AW17" s="242">
        <v>16</v>
      </c>
      <c r="AX17" s="242">
        <v>18</v>
      </c>
      <c r="AY17" s="242">
        <v>3118</v>
      </c>
      <c r="AZ17" s="242">
        <v>699</v>
      </c>
      <c r="BA17" s="242">
        <v>4252</v>
      </c>
      <c r="BB17" s="242">
        <v>2280</v>
      </c>
      <c r="BC17" s="242">
        <v>967</v>
      </c>
      <c r="BD17" s="242">
        <v>252</v>
      </c>
      <c r="BE17" s="242">
        <v>580</v>
      </c>
      <c r="BF17" s="242">
        <v>173</v>
      </c>
      <c r="BG17" s="242">
        <v>3622</v>
      </c>
      <c r="BH17" s="242">
        <v>212</v>
      </c>
      <c r="BI17" s="242">
        <v>247</v>
      </c>
      <c r="BJ17" s="242">
        <v>264</v>
      </c>
      <c r="BK17" s="242">
        <v>422</v>
      </c>
      <c r="BL17" s="242">
        <v>398</v>
      </c>
      <c r="BM17" s="242">
        <v>459</v>
      </c>
      <c r="BN17" s="242">
        <v>423</v>
      </c>
      <c r="BO17" s="242">
        <v>468</v>
      </c>
      <c r="BP17" s="242">
        <v>729</v>
      </c>
      <c r="BQ17" s="242">
        <v>246</v>
      </c>
      <c r="BR17" s="242">
        <v>3380</v>
      </c>
      <c r="BS17" s="242">
        <v>4247</v>
      </c>
      <c r="BT17" s="242">
        <v>46</v>
      </c>
      <c r="BU17" s="242">
        <v>1588</v>
      </c>
      <c r="BV17" s="242">
        <v>207</v>
      </c>
      <c r="BW17" s="242">
        <v>2161</v>
      </c>
      <c r="BX17" s="242">
        <v>229</v>
      </c>
      <c r="BY17" s="242">
        <v>62</v>
      </c>
      <c r="BZ17" s="242">
        <v>3301</v>
      </c>
      <c r="CA17" s="242">
        <v>404</v>
      </c>
      <c r="CB17" s="242">
        <v>9826</v>
      </c>
      <c r="CC17" s="242">
        <v>44</v>
      </c>
      <c r="CD17" s="242">
        <v>1918</v>
      </c>
      <c r="CE17" s="242">
        <v>2958</v>
      </c>
      <c r="CF17" s="242">
        <v>614</v>
      </c>
      <c r="CG17" s="242">
        <v>856</v>
      </c>
      <c r="CH17" s="242">
        <v>287</v>
      </c>
      <c r="CI17" s="242">
        <v>688</v>
      </c>
      <c r="CJ17" s="242">
        <v>605</v>
      </c>
      <c r="CK17" s="242">
        <v>521</v>
      </c>
      <c r="CL17" s="242">
        <v>401</v>
      </c>
      <c r="CM17" s="242">
        <v>150</v>
      </c>
      <c r="CN17" s="242">
        <v>125</v>
      </c>
      <c r="CO17" s="242">
        <v>1485</v>
      </c>
      <c r="CP17" s="242">
        <v>4299</v>
      </c>
      <c r="CQ17" s="242">
        <v>177</v>
      </c>
      <c r="CR17" s="242">
        <v>1102</v>
      </c>
      <c r="CS17" s="242">
        <v>1786</v>
      </c>
      <c r="CT17" s="242">
        <v>1198</v>
      </c>
      <c r="CU17" s="242">
        <v>36</v>
      </c>
      <c r="CV17" s="242">
        <v>52</v>
      </c>
    </row>
    <row r="18" spans="1:100">
      <c r="A18" s="242" t="s">
        <v>315</v>
      </c>
      <c r="B18" s="242" t="s">
        <v>142</v>
      </c>
      <c r="C18" s="242">
        <f t="shared" si="0"/>
        <v>2.4937999999999998</v>
      </c>
      <c r="D18" s="242">
        <v>249.38</v>
      </c>
      <c r="E18" s="242">
        <v>11653</v>
      </c>
      <c r="F18" s="242">
        <v>5698</v>
      </c>
      <c r="G18" s="242">
        <v>5955</v>
      </c>
      <c r="H18" s="242">
        <v>924</v>
      </c>
      <c r="I18" s="242">
        <v>1587</v>
      </c>
      <c r="J18" s="242">
        <v>1378</v>
      </c>
      <c r="K18" s="242">
        <v>1746</v>
      </c>
      <c r="L18" s="242">
        <v>1648</v>
      </c>
      <c r="M18" s="242">
        <v>1442</v>
      </c>
      <c r="N18" s="242">
        <v>1149</v>
      </c>
      <c r="O18" s="242">
        <v>908</v>
      </c>
      <c r="P18" s="242">
        <v>642</v>
      </c>
      <c r="Q18" s="242">
        <v>229</v>
      </c>
      <c r="R18" s="242">
        <v>11533</v>
      </c>
      <c r="S18" s="242">
        <v>120</v>
      </c>
      <c r="T18" s="242">
        <v>2566</v>
      </c>
      <c r="U18" s="242">
        <v>1198</v>
      </c>
      <c r="V18" s="242">
        <v>198</v>
      </c>
      <c r="W18" s="242">
        <v>237</v>
      </c>
      <c r="X18" s="242">
        <v>250</v>
      </c>
      <c r="Y18" s="242">
        <v>513</v>
      </c>
      <c r="Z18" s="242">
        <v>8989</v>
      </c>
      <c r="AA18" s="242">
        <v>299</v>
      </c>
      <c r="AB18" s="242">
        <v>1</v>
      </c>
      <c r="AC18" s="242">
        <v>176</v>
      </c>
      <c r="AD18" s="242">
        <v>390</v>
      </c>
      <c r="AE18" s="242">
        <v>48</v>
      </c>
      <c r="AF18" s="242">
        <v>110</v>
      </c>
      <c r="AG18" s="242">
        <v>79</v>
      </c>
      <c r="AH18" s="242">
        <v>219</v>
      </c>
      <c r="AI18" s="242">
        <v>205</v>
      </c>
      <c r="AJ18" s="242">
        <v>19</v>
      </c>
      <c r="AK18" s="242">
        <v>75</v>
      </c>
      <c r="AL18" s="242">
        <v>132</v>
      </c>
      <c r="AM18" s="242">
        <v>260</v>
      </c>
      <c r="AN18" s="242">
        <v>384</v>
      </c>
      <c r="AO18" s="242">
        <v>124</v>
      </c>
      <c r="AP18" s="242">
        <v>51</v>
      </c>
      <c r="AQ18" s="242">
        <v>92</v>
      </c>
      <c r="AR18" s="242">
        <v>6939</v>
      </c>
      <c r="AS18" s="242">
        <v>33</v>
      </c>
      <c r="AT18" s="242">
        <v>87</v>
      </c>
      <c r="AU18" s="242">
        <v>22</v>
      </c>
      <c r="AV18" s="242">
        <v>550</v>
      </c>
      <c r="AW18" s="242">
        <v>128</v>
      </c>
      <c r="AX18" s="242">
        <v>45</v>
      </c>
      <c r="AY18" s="242">
        <v>3082</v>
      </c>
      <c r="AZ18" s="242">
        <v>767</v>
      </c>
      <c r="BA18" s="242">
        <v>5607</v>
      </c>
      <c r="BB18" s="242">
        <v>3111</v>
      </c>
      <c r="BC18" s="242">
        <v>1119</v>
      </c>
      <c r="BD18" s="242">
        <v>456</v>
      </c>
      <c r="BE18" s="242">
        <v>681</v>
      </c>
      <c r="BF18" s="242">
        <v>240</v>
      </c>
      <c r="BG18" s="242">
        <v>4834</v>
      </c>
      <c r="BH18" s="242">
        <v>386</v>
      </c>
      <c r="BI18" s="242">
        <v>778</v>
      </c>
      <c r="BJ18" s="242">
        <v>559</v>
      </c>
      <c r="BK18" s="242">
        <v>557</v>
      </c>
      <c r="BL18" s="242">
        <v>555</v>
      </c>
      <c r="BM18" s="242">
        <v>634</v>
      </c>
      <c r="BN18" s="242">
        <v>411</v>
      </c>
      <c r="BO18" s="242">
        <v>361</v>
      </c>
      <c r="BP18" s="242">
        <v>593</v>
      </c>
      <c r="BQ18" s="242">
        <v>365</v>
      </c>
      <c r="BR18" s="242">
        <v>2955</v>
      </c>
      <c r="BS18" s="242">
        <v>5176</v>
      </c>
      <c r="BT18" s="242">
        <v>112</v>
      </c>
      <c r="BU18" s="242">
        <v>2759</v>
      </c>
      <c r="BV18" s="242">
        <v>1624</v>
      </c>
      <c r="BW18" s="242">
        <v>231</v>
      </c>
      <c r="BX18" s="242">
        <v>456</v>
      </c>
      <c r="BY18" s="242">
        <v>106</v>
      </c>
      <c r="BZ18" s="242">
        <v>3459</v>
      </c>
      <c r="CA18" s="242">
        <v>486</v>
      </c>
      <c r="CB18" s="242">
        <v>11533</v>
      </c>
      <c r="CC18" s="242">
        <v>174</v>
      </c>
      <c r="CD18" s="242">
        <v>2036</v>
      </c>
      <c r="CE18" s="242">
        <v>4489</v>
      </c>
      <c r="CF18" s="242">
        <v>701</v>
      </c>
      <c r="CG18" s="242">
        <v>1244</v>
      </c>
      <c r="CH18" s="242">
        <v>293</v>
      </c>
      <c r="CI18" s="242">
        <v>591</v>
      </c>
      <c r="CJ18" s="242">
        <v>854</v>
      </c>
      <c r="CK18" s="242">
        <v>529</v>
      </c>
      <c r="CL18" s="242">
        <v>621</v>
      </c>
      <c r="CM18" s="242">
        <v>151</v>
      </c>
      <c r="CN18" s="242">
        <v>192</v>
      </c>
      <c r="CO18" s="242">
        <v>1622</v>
      </c>
      <c r="CP18" s="242">
        <v>5375</v>
      </c>
      <c r="CQ18" s="242">
        <v>295</v>
      </c>
      <c r="CR18" s="242">
        <v>1891</v>
      </c>
      <c r="CS18" s="242">
        <v>1539</v>
      </c>
      <c r="CT18" s="242">
        <v>1576</v>
      </c>
      <c r="CU18" s="242">
        <v>74</v>
      </c>
      <c r="CV18" s="242">
        <v>199</v>
      </c>
    </row>
    <row r="19" spans="1:100">
      <c r="A19" s="242" t="s">
        <v>316</v>
      </c>
      <c r="B19" s="242" t="s">
        <v>143</v>
      </c>
      <c r="C19" s="242">
        <f t="shared" si="0"/>
        <v>7.8465999999999996</v>
      </c>
      <c r="D19" s="242">
        <v>784.66</v>
      </c>
      <c r="E19" s="242">
        <v>17494</v>
      </c>
      <c r="F19" s="242">
        <v>8702</v>
      </c>
      <c r="G19" s="242">
        <v>8792</v>
      </c>
      <c r="H19" s="242">
        <v>786</v>
      </c>
      <c r="I19" s="242">
        <v>1370</v>
      </c>
      <c r="J19" s="242">
        <v>5815</v>
      </c>
      <c r="K19" s="242">
        <v>2477</v>
      </c>
      <c r="L19" s="242">
        <v>1754</v>
      </c>
      <c r="M19" s="242">
        <v>1654</v>
      </c>
      <c r="N19" s="242">
        <v>1471</v>
      </c>
      <c r="O19" s="242">
        <v>1133</v>
      </c>
      <c r="P19" s="242">
        <v>699</v>
      </c>
      <c r="Q19" s="242">
        <v>335</v>
      </c>
      <c r="R19" s="242">
        <v>13278</v>
      </c>
      <c r="S19" s="242">
        <v>4216</v>
      </c>
      <c r="T19" s="242">
        <v>2204</v>
      </c>
      <c r="U19" s="242">
        <v>4879</v>
      </c>
      <c r="V19" s="242">
        <v>327</v>
      </c>
      <c r="W19" s="242">
        <v>987</v>
      </c>
      <c r="X19" s="242">
        <v>1029</v>
      </c>
      <c r="Y19" s="242">
        <v>2536</v>
      </c>
      <c r="Z19" s="242">
        <v>9334</v>
      </c>
      <c r="AA19" s="242">
        <v>237</v>
      </c>
      <c r="AB19" s="242">
        <v>6</v>
      </c>
      <c r="AC19" s="242">
        <v>887</v>
      </c>
      <c r="AD19" s="242">
        <v>253</v>
      </c>
      <c r="AE19" s="242">
        <v>60</v>
      </c>
      <c r="AF19" s="242">
        <v>319</v>
      </c>
      <c r="AG19" s="242">
        <v>196</v>
      </c>
      <c r="AH19" s="242">
        <v>2253</v>
      </c>
      <c r="AI19" s="242">
        <v>808</v>
      </c>
      <c r="AJ19" s="242">
        <v>139</v>
      </c>
      <c r="AK19" s="242">
        <v>696</v>
      </c>
      <c r="AL19" s="242">
        <v>696</v>
      </c>
      <c r="AM19" s="242">
        <v>455</v>
      </c>
      <c r="AN19" s="242">
        <v>472</v>
      </c>
      <c r="AO19" s="242">
        <v>159</v>
      </c>
      <c r="AP19" s="242">
        <v>214</v>
      </c>
      <c r="AQ19" s="242">
        <v>310</v>
      </c>
      <c r="AR19" s="242">
        <v>7136</v>
      </c>
      <c r="AS19" s="242">
        <v>201</v>
      </c>
      <c r="AT19" s="242">
        <v>1070</v>
      </c>
      <c r="AU19" s="242">
        <v>362</v>
      </c>
      <c r="AV19" s="242">
        <v>1922</v>
      </c>
      <c r="AW19" s="242">
        <v>866</v>
      </c>
      <c r="AX19" s="242">
        <v>122</v>
      </c>
      <c r="AY19" s="242">
        <v>4602</v>
      </c>
      <c r="AZ19" s="242">
        <v>1213</v>
      </c>
      <c r="BA19" s="242">
        <v>7935</v>
      </c>
      <c r="BB19" s="242">
        <v>3855</v>
      </c>
      <c r="BC19" s="242">
        <v>941</v>
      </c>
      <c r="BD19" s="242">
        <v>1205</v>
      </c>
      <c r="BE19" s="242">
        <v>487</v>
      </c>
      <c r="BF19" s="242">
        <v>1447</v>
      </c>
      <c r="BG19" s="242">
        <v>6971</v>
      </c>
      <c r="BH19" s="242">
        <v>899</v>
      </c>
      <c r="BI19" s="242">
        <v>2594</v>
      </c>
      <c r="BJ19" s="242">
        <v>949</v>
      </c>
      <c r="BK19" s="242">
        <v>624</v>
      </c>
      <c r="BL19" s="242">
        <v>249</v>
      </c>
      <c r="BM19" s="242">
        <v>411</v>
      </c>
      <c r="BN19" s="242">
        <v>512</v>
      </c>
      <c r="BO19" s="242">
        <v>157</v>
      </c>
      <c r="BP19" s="242">
        <v>576</v>
      </c>
      <c r="BQ19" s="242">
        <v>5316</v>
      </c>
      <c r="BR19" s="242">
        <v>1679</v>
      </c>
      <c r="BS19" s="242">
        <v>6026</v>
      </c>
      <c r="BT19" s="242">
        <v>565</v>
      </c>
      <c r="BU19" s="242">
        <v>3051</v>
      </c>
      <c r="BV19" s="242">
        <v>532</v>
      </c>
      <c r="BW19" s="242">
        <v>617</v>
      </c>
      <c r="BX19" s="242">
        <v>1640</v>
      </c>
      <c r="BY19" s="242">
        <v>186</v>
      </c>
      <c r="BZ19" s="242">
        <v>3047</v>
      </c>
      <c r="CA19" s="242">
        <v>748</v>
      </c>
      <c r="CB19" s="242">
        <v>13278</v>
      </c>
      <c r="CC19" s="242">
        <v>194</v>
      </c>
      <c r="CD19" s="242">
        <v>1843</v>
      </c>
      <c r="CE19" s="242">
        <v>6597</v>
      </c>
      <c r="CF19" s="242">
        <v>723</v>
      </c>
      <c r="CG19" s="242">
        <v>1699</v>
      </c>
      <c r="CH19" s="242">
        <v>371</v>
      </c>
      <c r="CI19" s="242">
        <v>233</v>
      </c>
      <c r="CJ19" s="242">
        <v>884</v>
      </c>
      <c r="CK19" s="242">
        <v>359</v>
      </c>
      <c r="CL19" s="242">
        <v>901</v>
      </c>
      <c r="CM19" s="242">
        <v>192</v>
      </c>
      <c r="CN19" s="242">
        <v>664</v>
      </c>
      <c r="CO19" s="242">
        <v>1358</v>
      </c>
      <c r="CP19" s="242">
        <v>6320</v>
      </c>
      <c r="CQ19" s="242">
        <v>1570</v>
      </c>
      <c r="CR19" s="242">
        <v>592</v>
      </c>
      <c r="CS19" s="242">
        <v>712</v>
      </c>
      <c r="CT19" s="242">
        <v>3164</v>
      </c>
      <c r="CU19" s="242">
        <v>282</v>
      </c>
      <c r="CV19" s="242">
        <v>294</v>
      </c>
    </row>
    <row r="20" spans="1:100">
      <c r="A20" s="242" t="s">
        <v>317</v>
      </c>
      <c r="B20" s="242" t="s">
        <v>144</v>
      </c>
      <c r="C20" s="242">
        <f t="shared" si="0"/>
        <v>3.7802999999999995</v>
      </c>
      <c r="D20" s="242">
        <v>378.03</v>
      </c>
      <c r="E20" s="242">
        <v>18605</v>
      </c>
      <c r="F20" s="242">
        <v>9167</v>
      </c>
      <c r="G20" s="242">
        <v>9438</v>
      </c>
      <c r="H20" s="242">
        <v>1374</v>
      </c>
      <c r="I20" s="242">
        <v>2189</v>
      </c>
      <c r="J20" s="242">
        <v>2129</v>
      </c>
      <c r="K20" s="242">
        <v>2867</v>
      </c>
      <c r="L20" s="242">
        <v>2554</v>
      </c>
      <c r="M20" s="242">
        <v>2625</v>
      </c>
      <c r="N20" s="242">
        <v>1984</v>
      </c>
      <c r="O20" s="242">
        <v>1405</v>
      </c>
      <c r="P20" s="242">
        <v>1029</v>
      </c>
      <c r="Q20" s="242">
        <v>449</v>
      </c>
      <c r="R20" s="242">
        <v>18350</v>
      </c>
      <c r="S20" s="242">
        <v>255</v>
      </c>
      <c r="T20" s="242">
        <v>3685</v>
      </c>
      <c r="U20" s="242">
        <v>2806</v>
      </c>
      <c r="V20" s="242">
        <v>505</v>
      </c>
      <c r="W20" s="242">
        <v>565</v>
      </c>
      <c r="X20" s="242">
        <v>444</v>
      </c>
      <c r="Y20" s="242">
        <v>1292</v>
      </c>
      <c r="Z20" s="242">
        <v>12793</v>
      </c>
      <c r="AA20" s="242">
        <v>899</v>
      </c>
      <c r="AB20" s="242">
        <v>4</v>
      </c>
      <c r="AC20" s="242">
        <v>743</v>
      </c>
      <c r="AD20" s="242">
        <v>555</v>
      </c>
      <c r="AE20" s="242">
        <v>71</v>
      </c>
      <c r="AF20" s="242">
        <v>244</v>
      </c>
      <c r="AG20" s="242">
        <v>157</v>
      </c>
      <c r="AH20" s="242">
        <v>481</v>
      </c>
      <c r="AI20" s="242">
        <v>577</v>
      </c>
      <c r="AJ20" s="242">
        <v>132</v>
      </c>
      <c r="AK20" s="242">
        <v>114</v>
      </c>
      <c r="AL20" s="242">
        <v>175</v>
      </c>
      <c r="AM20" s="242">
        <v>393</v>
      </c>
      <c r="AN20" s="242">
        <v>903</v>
      </c>
      <c r="AO20" s="242">
        <v>249</v>
      </c>
      <c r="AP20" s="242">
        <v>36</v>
      </c>
      <c r="AQ20" s="242">
        <v>79</v>
      </c>
      <c r="AR20" s="242">
        <v>11278</v>
      </c>
      <c r="AS20" s="242">
        <v>77</v>
      </c>
      <c r="AT20" s="242">
        <v>173</v>
      </c>
      <c r="AU20" s="242">
        <v>23</v>
      </c>
      <c r="AV20" s="242">
        <v>1069</v>
      </c>
      <c r="AW20" s="242">
        <v>175</v>
      </c>
      <c r="AX20" s="242">
        <v>99</v>
      </c>
      <c r="AY20" s="242">
        <v>4376</v>
      </c>
      <c r="AZ20" s="242">
        <v>1335</v>
      </c>
      <c r="BA20" s="242">
        <v>9615</v>
      </c>
      <c r="BB20" s="242">
        <v>5579</v>
      </c>
      <c r="BC20" s="242">
        <v>1727</v>
      </c>
      <c r="BD20" s="242">
        <v>996</v>
      </c>
      <c r="BE20" s="242">
        <v>902</v>
      </c>
      <c r="BF20" s="242">
        <v>411</v>
      </c>
      <c r="BG20" s="242">
        <v>8603</v>
      </c>
      <c r="BH20" s="242">
        <v>702</v>
      </c>
      <c r="BI20" s="242">
        <v>1495</v>
      </c>
      <c r="BJ20" s="242">
        <v>1031</v>
      </c>
      <c r="BK20" s="242">
        <v>1096</v>
      </c>
      <c r="BL20" s="242">
        <v>937</v>
      </c>
      <c r="BM20" s="242">
        <v>831</v>
      </c>
      <c r="BN20" s="242">
        <v>787</v>
      </c>
      <c r="BO20" s="242">
        <v>725</v>
      </c>
      <c r="BP20" s="242">
        <v>999</v>
      </c>
      <c r="BQ20" s="242">
        <v>684</v>
      </c>
      <c r="BR20" s="242">
        <v>3954</v>
      </c>
      <c r="BS20" s="242">
        <v>8319</v>
      </c>
      <c r="BT20" s="242">
        <v>345</v>
      </c>
      <c r="BU20" s="242">
        <v>4954</v>
      </c>
      <c r="BV20" s="242">
        <v>1034</v>
      </c>
      <c r="BW20" s="242">
        <v>483</v>
      </c>
      <c r="BX20" s="242">
        <v>1730</v>
      </c>
      <c r="BY20" s="242">
        <v>118</v>
      </c>
      <c r="BZ20" s="242">
        <v>5247</v>
      </c>
      <c r="CA20" s="242">
        <v>787</v>
      </c>
      <c r="CB20" s="242">
        <v>18350</v>
      </c>
      <c r="CC20" s="242">
        <v>505</v>
      </c>
      <c r="CD20" s="242">
        <v>3088</v>
      </c>
      <c r="CE20" s="242">
        <v>7408</v>
      </c>
      <c r="CF20" s="242">
        <v>1085</v>
      </c>
      <c r="CG20" s="242">
        <v>2072</v>
      </c>
      <c r="CH20" s="242">
        <v>439</v>
      </c>
      <c r="CI20" s="242">
        <v>784</v>
      </c>
      <c r="CJ20" s="242">
        <v>1299</v>
      </c>
      <c r="CK20" s="242">
        <v>820</v>
      </c>
      <c r="CL20" s="242">
        <v>1149</v>
      </c>
      <c r="CM20" s="242">
        <v>251</v>
      </c>
      <c r="CN20" s="242">
        <v>420</v>
      </c>
      <c r="CO20" s="242">
        <v>2266</v>
      </c>
      <c r="CP20" s="242">
        <v>8681</v>
      </c>
      <c r="CQ20" s="242">
        <v>614</v>
      </c>
      <c r="CR20" s="242">
        <v>2985</v>
      </c>
      <c r="CS20" s="242">
        <v>2144</v>
      </c>
      <c r="CT20" s="242">
        <v>2370</v>
      </c>
      <c r="CU20" s="242">
        <v>568</v>
      </c>
      <c r="CV20" s="242">
        <v>362</v>
      </c>
    </row>
    <row r="21" spans="1:100">
      <c r="A21" s="242" t="s">
        <v>318</v>
      </c>
      <c r="B21" s="242" t="s">
        <v>145</v>
      </c>
      <c r="C21" s="242">
        <f t="shared" si="0"/>
        <v>2.698</v>
      </c>
      <c r="D21" s="242">
        <v>269.8</v>
      </c>
      <c r="E21" s="242">
        <v>11032</v>
      </c>
      <c r="F21" s="242">
        <v>5319</v>
      </c>
      <c r="G21" s="242">
        <v>5713</v>
      </c>
      <c r="H21" s="242">
        <v>794</v>
      </c>
      <c r="I21" s="242">
        <v>1682</v>
      </c>
      <c r="J21" s="242">
        <v>1172</v>
      </c>
      <c r="K21" s="242">
        <v>1701</v>
      </c>
      <c r="L21" s="242">
        <v>1566</v>
      </c>
      <c r="M21" s="242">
        <v>1374</v>
      </c>
      <c r="N21" s="242">
        <v>1416</v>
      </c>
      <c r="O21" s="242">
        <v>743</v>
      </c>
      <c r="P21" s="242">
        <v>438</v>
      </c>
      <c r="Q21" s="242">
        <v>146</v>
      </c>
      <c r="R21" s="242">
        <v>10915</v>
      </c>
      <c r="S21" s="242">
        <v>117</v>
      </c>
      <c r="T21" s="242">
        <v>2506</v>
      </c>
      <c r="U21" s="242">
        <v>717</v>
      </c>
      <c r="V21" s="242">
        <v>148</v>
      </c>
      <c r="W21" s="242">
        <v>177</v>
      </c>
      <c r="X21" s="242">
        <v>139</v>
      </c>
      <c r="Y21" s="242">
        <v>253</v>
      </c>
      <c r="Z21" s="242">
        <v>9304</v>
      </c>
      <c r="AA21" s="242">
        <v>185</v>
      </c>
      <c r="AB21" s="242">
        <v>2</v>
      </c>
      <c r="AC21" s="242">
        <v>105</v>
      </c>
      <c r="AD21" s="242">
        <v>403</v>
      </c>
      <c r="AE21" s="242">
        <v>31</v>
      </c>
      <c r="AF21" s="242">
        <v>86</v>
      </c>
      <c r="AG21" s="242">
        <v>60</v>
      </c>
      <c r="AH21" s="242">
        <v>79</v>
      </c>
      <c r="AI21" s="242">
        <v>83</v>
      </c>
      <c r="AJ21" s="242">
        <v>9</v>
      </c>
      <c r="AK21" s="242">
        <v>52</v>
      </c>
      <c r="AL21" s="242">
        <v>66</v>
      </c>
      <c r="AM21" s="242">
        <v>143</v>
      </c>
      <c r="AN21" s="242">
        <v>274</v>
      </c>
      <c r="AO21" s="242">
        <v>104</v>
      </c>
      <c r="AP21" s="242">
        <v>7</v>
      </c>
      <c r="AQ21" s="242">
        <v>39</v>
      </c>
      <c r="AR21" s="242">
        <v>6452</v>
      </c>
      <c r="AS21" s="242">
        <v>27</v>
      </c>
      <c r="AT21" s="242">
        <v>23</v>
      </c>
      <c r="AU21" s="242">
        <v>16</v>
      </c>
      <c r="AV21" s="242">
        <v>173</v>
      </c>
      <c r="AW21" s="242">
        <v>33</v>
      </c>
      <c r="AX21" s="242">
        <v>49</v>
      </c>
      <c r="AY21" s="242">
        <v>3485</v>
      </c>
      <c r="AZ21" s="242">
        <v>774</v>
      </c>
      <c r="BA21" s="242">
        <v>5272</v>
      </c>
      <c r="BB21" s="242">
        <v>3045</v>
      </c>
      <c r="BC21" s="242">
        <v>1046</v>
      </c>
      <c r="BD21" s="242">
        <v>383</v>
      </c>
      <c r="BE21" s="242">
        <v>614</v>
      </c>
      <c r="BF21" s="242">
        <v>184</v>
      </c>
      <c r="BG21" s="242">
        <v>4607</v>
      </c>
      <c r="BH21" s="242">
        <v>350</v>
      </c>
      <c r="BI21" s="242">
        <v>629</v>
      </c>
      <c r="BJ21" s="242">
        <v>505</v>
      </c>
      <c r="BK21" s="242">
        <v>550</v>
      </c>
      <c r="BL21" s="242">
        <v>522</v>
      </c>
      <c r="BM21" s="242">
        <v>595</v>
      </c>
      <c r="BN21" s="242">
        <v>408</v>
      </c>
      <c r="BO21" s="242">
        <v>394</v>
      </c>
      <c r="BP21" s="242">
        <v>654</v>
      </c>
      <c r="BQ21" s="242">
        <v>298</v>
      </c>
      <c r="BR21" s="242">
        <v>2966</v>
      </c>
      <c r="BS21" s="242">
        <v>4646</v>
      </c>
      <c r="BT21" s="242">
        <v>38</v>
      </c>
      <c r="BU21" s="242">
        <v>2360</v>
      </c>
      <c r="BV21" s="242">
        <v>1543</v>
      </c>
      <c r="BW21" s="242">
        <v>240</v>
      </c>
      <c r="BX21" s="242">
        <v>413</v>
      </c>
      <c r="BY21" s="242">
        <v>90</v>
      </c>
      <c r="BZ21" s="242">
        <v>3131</v>
      </c>
      <c r="CA21" s="242">
        <v>422</v>
      </c>
      <c r="CB21" s="242">
        <v>10915</v>
      </c>
      <c r="CC21" s="242">
        <v>49</v>
      </c>
      <c r="CD21" s="242">
        <v>1572</v>
      </c>
      <c r="CE21" s="242">
        <v>4286</v>
      </c>
      <c r="CF21" s="242">
        <v>469</v>
      </c>
      <c r="CG21" s="242">
        <v>1038</v>
      </c>
      <c r="CH21" s="242">
        <v>179</v>
      </c>
      <c r="CI21" s="242">
        <v>582</v>
      </c>
      <c r="CJ21" s="242">
        <v>791</v>
      </c>
      <c r="CK21" s="242">
        <v>541</v>
      </c>
      <c r="CL21" s="242">
        <v>726</v>
      </c>
      <c r="CM21" s="242">
        <v>161</v>
      </c>
      <c r="CN21" s="242">
        <v>159</v>
      </c>
      <c r="CO21" s="242">
        <v>1442</v>
      </c>
      <c r="CP21" s="242">
        <v>4721</v>
      </c>
      <c r="CQ21" s="242">
        <v>454</v>
      </c>
      <c r="CR21" s="242">
        <v>1413</v>
      </c>
      <c r="CS21" s="242">
        <v>2223</v>
      </c>
      <c r="CT21" s="242">
        <v>558</v>
      </c>
      <c r="CU21" s="242">
        <v>73</v>
      </c>
      <c r="CV21" s="242">
        <v>75</v>
      </c>
    </row>
    <row r="22" spans="1:100">
      <c r="A22" s="242" t="s">
        <v>319</v>
      </c>
      <c r="B22" s="242" t="s">
        <v>146</v>
      </c>
      <c r="C22" s="242">
        <f t="shared" si="0"/>
        <v>2.6707000000000001</v>
      </c>
      <c r="D22" s="242">
        <v>267.07</v>
      </c>
      <c r="E22" s="242">
        <v>9577</v>
      </c>
      <c r="F22" s="242">
        <v>4630</v>
      </c>
      <c r="G22" s="242">
        <v>4947</v>
      </c>
      <c r="H22" s="242">
        <v>757</v>
      </c>
      <c r="I22" s="242">
        <v>1671</v>
      </c>
      <c r="J22" s="242">
        <v>1224</v>
      </c>
      <c r="K22" s="242">
        <v>1266</v>
      </c>
      <c r="L22" s="242">
        <v>1273</v>
      </c>
      <c r="M22" s="242">
        <v>1196</v>
      </c>
      <c r="N22" s="242">
        <v>876</v>
      </c>
      <c r="O22" s="242">
        <v>626</v>
      </c>
      <c r="P22" s="242">
        <v>417</v>
      </c>
      <c r="Q22" s="242">
        <v>273</v>
      </c>
      <c r="R22" s="242">
        <v>9499</v>
      </c>
      <c r="S22" s="242">
        <v>78</v>
      </c>
      <c r="T22" s="242">
        <v>2211</v>
      </c>
      <c r="U22" s="242">
        <v>1258</v>
      </c>
      <c r="V22" s="242">
        <v>187</v>
      </c>
      <c r="W22" s="242">
        <v>198</v>
      </c>
      <c r="X22" s="242">
        <v>307</v>
      </c>
      <c r="Y22" s="242">
        <v>564</v>
      </c>
      <c r="Z22" s="242">
        <v>6893</v>
      </c>
      <c r="AA22" s="242">
        <v>222</v>
      </c>
      <c r="AB22" s="242">
        <v>2</v>
      </c>
      <c r="AC22" s="242">
        <v>159</v>
      </c>
      <c r="AD22" s="242">
        <v>230</v>
      </c>
      <c r="AE22" s="242">
        <v>14</v>
      </c>
      <c r="AF22" s="242">
        <v>83</v>
      </c>
      <c r="AG22" s="242">
        <v>69</v>
      </c>
      <c r="AH22" s="242">
        <v>137</v>
      </c>
      <c r="AI22" s="242">
        <v>664</v>
      </c>
      <c r="AJ22" s="242">
        <v>112</v>
      </c>
      <c r="AK22" s="242">
        <v>21</v>
      </c>
      <c r="AL22" s="242">
        <v>220</v>
      </c>
      <c r="AM22" s="242">
        <v>196</v>
      </c>
      <c r="AN22" s="242">
        <v>361</v>
      </c>
      <c r="AO22" s="242">
        <v>151</v>
      </c>
      <c r="AP22" s="242">
        <v>9</v>
      </c>
      <c r="AQ22" s="242">
        <v>32</v>
      </c>
      <c r="AR22" s="242">
        <v>5435</v>
      </c>
      <c r="AS22" s="242">
        <v>32</v>
      </c>
      <c r="AT22" s="242">
        <v>18</v>
      </c>
      <c r="AU22" s="242">
        <v>10</v>
      </c>
      <c r="AV22" s="242">
        <v>1038</v>
      </c>
      <c r="AW22" s="242">
        <v>50</v>
      </c>
      <c r="AX22" s="242">
        <v>27</v>
      </c>
      <c r="AY22" s="242">
        <v>2356</v>
      </c>
      <c r="AZ22" s="242">
        <v>611</v>
      </c>
      <c r="BA22" s="242">
        <v>4115</v>
      </c>
      <c r="BB22" s="242">
        <v>2067</v>
      </c>
      <c r="BC22" s="242">
        <v>929</v>
      </c>
      <c r="BD22" s="242">
        <v>337</v>
      </c>
      <c r="BE22" s="242">
        <v>583</v>
      </c>
      <c r="BF22" s="242">
        <v>199</v>
      </c>
      <c r="BG22" s="242">
        <v>3450</v>
      </c>
      <c r="BH22" s="242">
        <v>171</v>
      </c>
      <c r="BI22" s="242">
        <v>303</v>
      </c>
      <c r="BJ22" s="242">
        <v>268</v>
      </c>
      <c r="BK22" s="242">
        <v>426</v>
      </c>
      <c r="BL22" s="242">
        <v>461</v>
      </c>
      <c r="BM22" s="242">
        <v>447</v>
      </c>
      <c r="BN22" s="242">
        <v>340</v>
      </c>
      <c r="BO22" s="242">
        <v>422</v>
      </c>
      <c r="BP22" s="242">
        <v>611</v>
      </c>
      <c r="BQ22" s="242">
        <v>297</v>
      </c>
      <c r="BR22" s="242">
        <v>2963</v>
      </c>
      <c r="BS22" s="242">
        <v>3747</v>
      </c>
      <c r="BT22" s="242">
        <v>94</v>
      </c>
      <c r="BU22" s="242">
        <v>1844</v>
      </c>
      <c r="BV22" s="242">
        <v>1283</v>
      </c>
      <c r="BW22" s="242">
        <v>163</v>
      </c>
      <c r="BX22" s="242">
        <v>364</v>
      </c>
      <c r="BY22" s="242">
        <v>93</v>
      </c>
      <c r="BZ22" s="242">
        <v>2878</v>
      </c>
      <c r="CA22" s="242">
        <v>435</v>
      </c>
      <c r="CB22" s="242">
        <v>9499</v>
      </c>
      <c r="CC22" s="242">
        <v>184</v>
      </c>
      <c r="CD22" s="242">
        <v>1531</v>
      </c>
      <c r="CE22" s="242">
        <v>3036</v>
      </c>
      <c r="CF22" s="242">
        <v>542</v>
      </c>
      <c r="CG22" s="242">
        <v>698</v>
      </c>
      <c r="CH22" s="242">
        <v>150</v>
      </c>
      <c r="CI22" s="242">
        <v>523</v>
      </c>
      <c r="CJ22" s="242">
        <v>696</v>
      </c>
      <c r="CK22" s="242">
        <v>470</v>
      </c>
      <c r="CL22" s="242">
        <v>337</v>
      </c>
      <c r="CM22" s="242">
        <v>178</v>
      </c>
      <c r="CN22" s="242">
        <v>152</v>
      </c>
      <c r="CO22" s="242">
        <v>1307</v>
      </c>
      <c r="CP22" s="242">
        <v>3884</v>
      </c>
      <c r="CQ22" s="242">
        <v>103</v>
      </c>
      <c r="CR22" s="242">
        <v>1692</v>
      </c>
      <c r="CS22" s="242">
        <v>1360</v>
      </c>
      <c r="CT22" s="242">
        <v>617</v>
      </c>
      <c r="CU22" s="242">
        <v>112</v>
      </c>
      <c r="CV22" s="242">
        <v>137</v>
      </c>
    </row>
    <row r="23" spans="1:100">
      <c r="A23" s="242" t="s">
        <v>320</v>
      </c>
      <c r="B23" s="242" t="s">
        <v>147</v>
      </c>
      <c r="C23" s="242">
        <f t="shared" si="0"/>
        <v>5.0485000000000007</v>
      </c>
      <c r="D23" s="242">
        <v>504.85</v>
      </c>
      <c r="E23" s="242">
        <v>23038</v>
      </c>
      <c r="F23" s="242">
        <v>11007</v>
      </c>
      <c r="G23" s="242">
        <v>12031</v>
      </c>
      <c r="H23" s="242">
        <v>2138</v>
      </c>
      <c r="I23" s="242">
        <v>4043</v>
      </c>
      <c r="J23" s="242">
        <v>2986</v>
      </c>
      <c r="K23" s="242">
        <v>3301</v>
      </c>
      <c r="L23" s="242">
        <v>3150</v>
      </c>
      <c r="M23" s="242">
        <v>2584</v>
      </c>
      <c r="N23" s="242">
        <v>2085</v>
      </c>
      <c r="O23" s="242">
        <v>1389</v>
      </c>
      <c r="P23" s="242">
        <v>965</v>
      </c>
      <c r="Q23" s="242">
        <v>397</v>
      </c>
      <c r="R23" s="242">
        <v>22920</v>
      </c>
      <c r="S23" s="242">
        <v>118</v>
      </c>
      <c r="T23" s="242">
        <v>4746</v>
      </c>
      <c r="U23" s="242">
        <v>3110</v>
      </c>
      <c r="V23" s="242">
        <v>278</v>
      </c>
      <c r="W23" s="242">
        <v>558</v>
      </c>
      <c r="X23" s="242">
        <v>859</v>
      </c>
      <c r="Y23" s="242">
        <v>1415</v>
      </c>
      <c r="Z23" s="242">
        <v>14939</v>
      </c>
      <c r="AA23" s="242">
        <v>407</v>
      </c>
      <c r="AB23" s="242">
        <v>1</v>
      </c>
      <c r="AC23" s="242">
        <v>313</v>
      </c>
      <c r="AD23" s="242">
        <v>833</v>
      </c>
      <c r="AE23" s="242">
        <v>75</v>
      </c>
      <c r="AF23" s="242">
        <v>268</v>
      </c>
      <c r="AG23" s="242">
        <v>189</v>
      </c>
      <c r="AH23" s="242">
        <v>285</v>
      </c>
      <c r="AI23" s="242">
        <v>2914</v>
      </c>
      <c r="AJ23" s="242">
        <v>237</v>
      </c>
      <c r="AK23" s="242">
        <v>54</v>
      </c>
      <c r="AL23" s="242">
        <v>660</v>
      </c>
      <c r="AM23" s="242">
        <v>423</v>
      </c>
      <c r="AN23" s="242">
        <v>913</v>
      </c>
      <c r="AO23" s="242">
        <v>312</v>
      </c>
      <c r="AP23" s="242">
        <v>77</v>
      </c>
      <c r="AQ23" s="242">
        <v>138</v>
      </c>
      <c r="AR23" s="242">
        <v>12057</v>
      </c>
      <c r="AS23" s="242">
        <v>44</v>
      </c>
      <c r="AT23" s="242">
        <v>92</v>
      </c>
      <c r="AU23" s="242">
        <v>15</v>
      </c>
      <c r="AV23" s="242">
        <v>3927</v>
      </c>
      <c r="AW23" s="242">
        <v>91</v>
      </c>
      <c r="AX23" s="242">
        <v>51</v>
      </c>
      <c r="AY23" s="242">
        <v>5188</v>
      </c>
      <c r="AZ23" s="242">
        <v>1573</v>
      </c>
      <c r="BA23" s="242">
        <v>9922</v>
      </c>
      <c r="BB23" s="242">
        <v>5014</v>
      </c>
      <c r="BC23" s="242">
        <v>2169</v>
      </c>
      <c r="BD23" s="242">
        <v>820</v>
      </c>
      <c r="BE23" s="242">
        <v>1490</v>
      </c>
      <c r="BF23" s="242">
        <v>429</v>
      </c>
      <c r="BG23" s="242">
        <v>8295</v>
      </c>
      <c r="BH23" s="242">
        <v>480</v>
      </c>
      <c r="BI23" s="242">
        <v>765</v>
      </c>
      <c r="BJ23" s="242">
        <v>606</v>
      </c>
      <c r="BK23" s="242">
        <v>993</v>
      </c>
      <c r="BL23" s="242">
        <v>987</v>
      </c>
      <c r="BM23" s="242">
        <v>1029</v>
      </c>
      <c r="BN23" s="242">
        <v>830</v>
      </c>
      <c r="BO23" s="242">
        <v>1089</v>
      </c>
      <c r="BP23" s="242">
        <v>1516</v>
      </c>
      <c r="BQ23" s="242">
        <v>699</v>
      </c>
      <c r="BR23" s="242">
        <v>6618</v>
      </c>
      <c r="BS23" s="242">
        <v>9086</v>
      </c>
      <c r="BT23" s="242">
        <v>341</v>
      </c>
      <c r="BU23" s="242">
        <v>4647</v>
      </c>
      <c r="BV23" s="242">
        <v>2643</v>
      </c>
      <c r="BW23" s="242">
        <v>439</v>
      </c>
      <c r="BX23" s="242">
        <v>1196</v>
      </c>
      <c r="BY23" s="242">
        <v>161</v>
      </c>
      <c r="BZ23" s="242">
        <v>6893</v>
      </c>
      <c r="CA23" s="242">
        <v>1136</v>
      </c>
      <c r="CB23" s="242">
        <v>22920</v>
      </c>
      <c r="CC23" s="242">
        <v>494</v>
      </c>
      <c r="CD23" s="242">
        <v>3646</v>
      </c>
      <c r="CE23" s="242">
        <v>7370</v>
      </c>
      <c r="CF23" s="242">
        <v>1021</v>
      </c>
      <c r="CG23" s="242">
        <v>1824</v>
      </c>
      <c r="CH23" s="242">
        <v>430</v>
      </c>
      <c r="CI23" s="242">
        <v>1410</v>
      </c>
      <c r="CJ23" s="242">
        <v>1658</v>
      </c>
      <c r="CK23" s="242">
        <v>985</v>
      </c>
      <c r="CL23" s="242">
        <v>1006</v>
      </c>
      <c r="CM23" s="242">
        <v>409</v>
      </c>
      <c r="CN23" s="242">
        <v>343</v>
      </c>
      <c r="CO23" s="242">
        <v>2853</v>
      </c>
      <c r="CP23" s="242">
        <v>9354</v>
      </c>
      <c r="CQ23" s="242">
        <v>506</v>
      </c>
      <c r="CR23" s="242">
        <v>3686</v>
      </c>
      <c r="CS23" s="242">
        <v>3602</v>
      </c>
      <c r="CT23" s="242">
        <v>1287</v>
      </c>
      <c r="CU23" s="242">
        <v>273</v>
      </c>
      <c r="CV23" s="242">
        <v>268</v>
      </c>
    </row>
    <row r="24" spans="1:100">
      <c r="A24" s="242" t="s">
        <v>321</v>
      </c>
      <c r="B24" s="242" t="s">
        <v>148</v>
      </c>
      <c r="C24" s="242">
        <f t="shared" si="0"/>
        <v>2.2256999999999998</v>
      </c>
      <c r="D24" s="242">
        <v>222.57</v>
      </c>
      <c r="E24" s="242">
        <v>9670</v>
      </c>
      <c r="F24" s="242">
        <v>4778</v>
      </c>
      <c r="G24" s="242">
        <v>4892</v>
      </c>
      <c r="H24" s="242">
        <v>721</v>
      </c>
      <c r="I24" s="242">
        <v>1460</v>
      </c>
      <c r="J24" s="242">
        <v>1369</v>
      </c>
      <c r="K24" s="242">
        <v>1512</v>
      </c>
      <c r="L24" s="242">
        <v>1359</v>
      </c>
      <c r="M24" s="242">
        <v>1256</v>
      </c>
      <c r="N24" s="242">
        <v>844</v>
      </c>
      <c r="O24" s="242">
        <v>596</v>
      </c>
      <c r="P24" s="242">
        <v>388</v>
      </c>
      <c r="Q24" s="242">
        <v>165</v>
      </c>
      <c r="R24" s="242">
        <v>9394</v>
      </c>
      <c r="S24" s="242">
        <v>276</v>
      </c>
      <c r="T24" s="242">
        <v>2103</v>
      </c>
      <c r="U24" s="242">
        <v>2379</v>
      </c>
      <c r="V24" s="242">
        <v>264</v>
      </c>
      <c r="W24" s="242">
        <v>539</v>
      </c>
      <c r="X24" s="242">
        <v>433</v>
      </c>
      <c r="Y24" s="242">
        <v>1143</v>
      </c>
      <c r="Z24" s="242">
        <v>4278</v>
      </c>
      <c r="AA24" s="242">
        <v>283</v>
      </c>
      <c r="AB24" s="242">
        <v>11</v>
      </c>
      <c r="AC24" s="242">
        <v>497</v>
      </c>
      <c r="AD24" s="242">
        <v>395</v>
      </c>
      <c r="AE24" s="242">
        <v>32</v>
      </c>
      <c r="AF24" s="242">
        <v>140</v>
      </c>
      <c r="AG24" s="242">
        <v>92</v>
      </c>
      <c r="AH24" s="242">
        <v>343</v>
      </c>
      <c r="AI24" s="242">
        <v>1422</v>
      </c>
      <c r="AJ24" s="242">
        <v>125</v>
      </c>
      <c r="AK24" s="242">
        <v>106</v>
      </c>
      <c r="AL24" s="242">
        <v>291</v>
      </c>
      <c r="AM24" s="242">
        <v>342</v>
      </c>
      <c r="AN24" s="242">
        <v>902</v>
      </c>
      <c r="AO24" s="242">
        <v>271</v>
      </c>
      <c r="AP24" s="242">
        <v>39</v>
      </c>
      <c r="AQ24" s="242">
        <v>101</v>
      </c>
      <c r="AR24" s="242">
        <v>4653</v>
      </c>
      <c r="AS24" s="242">
        <v>61</v>
      </c>
      <c r="AT24" s="242">
        <v>134</v>
      </c>
      <c r="AU24" s="242">
        <v>6</v>
      </c>
      <c r="AV24" s="242">
        <v>1989</v>
      </c>
      <c r="AW24" s="242">
        <v>161</v>
      </c>
      <c r="AX24" s="242">
        <v>42</v>
      </c>
      <c r="AY24" s="242">
        <v>1991</v>
      </c>
      <c r="AZ24" s="242">
        <v>633</v>
      </c>
      <c r="BA24" s="242">
        <v>4451</v>
      </c>
      <c r="BB24" s="242">
        <v>2310</v>
      </c>
      <c r="BC24" s="242">
        <v>780</v>
      </c>
      <c r="BD24" s="242">
        <v>449</v>
      </c>
      <c r="BE24" s="242">
        <v>624</v>
      </c>
      <c r="BF24" s="242">
        <v>288</v>
      </c>
      <c r="BG24" s="242">
        <v>3729</v>
      </c>
      <c r="BH24" s="242">
        <v>268</v>
      </c>
      <c r="BI24" s="242">
        <v>546</v>
      </c>
      <c r="BJ24" s="242">
        <v>359</v>
      </c>
      <c r="BK24" s="242">
        <v>410</v>
      </c>
      <c r="BL24" s="242">
        <v>351</v>
      </c>
      <c r="BM24" s="242">
        <v>425</v>
      </c>
      <c r="BN24" s="242">
        <v>347</v>
      </c>
      <c r="BO24" s="242">
        <v>414</v>
      </c>
      <c r="BP24" s="242">
        <v>609</v>
      </c>
      <c r="BQ24" s="242">
        <v>544</v>
      </c>
      <c r="BR24" s="242">
        <v>2365</v>
      </c>
      <c r="BS24" s="242">
        <v>3799</v>
      </c>
      <c r="BT24" s="242">
        <v>316</v>
      </c>
      <c r="BU24" s="242">
        <v>1824</v>
      </c>
      <c r="BV24" s="242">
        <v>492</v>
      </c>
      <c r="BW24" s="242">
        <v>426</v>
      </c>
      <c r="BX24" s="242">
        <v>1005</v>
      </c>
      <c r="BY24" s="242">
        <v>52</v>
      </c>
      <c r="BZ24" s="242">
        <v>2722</v>
      </c>
      <c r="CA24" s="242">
        <v>547</v>
      </c>
      <c r="CB24" s="242">
        <v>9394</v>
      </c>
      <c r="CC24" s="242">
        <v>258</v>
      </c>
      <c r="CD24" s="242">
        <v>1609</v>
      </c>
      <c r="CE24" s="242">
        <v>3004</v>
      </c>
      <c r="CF24" s="242">
        <v>413</v>
      </c>
      <c r="CG24" s="242">
        <v>1030</v>
      </c>
      <c r="CH24" s="242">
        <v>130</v>
      </c>
      <c r="CI24" s="242">
        <v>435</v>
      </c>
      <c r="CJ24" s="242">
        <v>585</v>
      </c>
      <c r="CK24" s="242">
        <v>345</v>
      </c>
      <c r="CL24" s="242">
        <v>367</v>
      </c>
      <c r="CM24" s="242">
        <v>225</v>
      </c>
      <c r="CN24" s="242">
        <v>269</v>
      </c>
      <c r="CO24" s="242">
        <v>1155</v>
      </c>
      <c r="CP24" s="242">
        <v>3955</v>
      </c>
      <c r="CQ24" s="242">
        <v>286</v>
      </c>
      <c r="CR24" s="242">
        <v>1466</v>
      </c>
      <c r="CS24" s="242">
        <v>809</v>
      </c>
      <c r="CT24" s="242">
        <v>963</v>
      </c>
      <c r="CU24" s="242">
        <v>431</v>
      </c>
      <c r="CV24" s="242">
        <v>156</v>
      </c>
    </row>
    <row r="25" spans="1:100">
      <c r="A25" s="242" t="s">
        <v>322</v>
      </c>
      <c r="B25" s="242" t="s">
        <v>149</v>
      </c>
      <c r="C25" s="242">
        <f t="shared" si="0"/>
        <v>4.0100999999999996</v>
      </c>
      <c r="D25" s="242">
        <v>401.01</v>
      </c>
      <c r="E25" s="242">
        <v>21851</v>
      </c>
      <c r="F25" s="242">
        <v>10718</v>
      </c>
      <c r="G25" s="242">
        <v>11133</v>
      </c>
      <c r="H25" s="242">
        <v>1753</v>
      </c>
      <c r="I25" s="242">
        <v>3722</v>
      </c>
      <c r="J25" s="242">
        <v>2761</v>
      </c>
      <c r="K25" s="242">
        <v>3165</v>
      </c>
      <c r="L25" s="242">
        <v>2875</v>
      </c>
      <c r="M25" s="242">
        <v>2685</v>
      </c>
      <c r="N25" s="242">
        <v>2035</v>
      </c>
      <c r="O25" s="242">
        <v>1384</v>
      </c>
      <c r="P25" s="242">
        <v>1071</v>
      </c>
      <c r="Q25" s="242">
        <v>400</v>
      </c>
      <c r="R25" s="242">
        <v>21805</v>
      </c>
      <c r="S25" s="242">
        <v>46</v>
      </c>
      <c r="T25" s="242">
        <v>3921</v>
      </c>
      <c r="U25" s="242">
        <v>5961</v>
      </c>
      <c r="V25" s="242">
        <v>510</v>
      </c>
      <c r="W25" s="242">
        <v>2089</v>
      </c>
      <c r="X25" s="242">
        <v>1576</v>
      </c>
      <c r="Y25" s="242">
        <v>1786</v>
      </c>
      <c r="Z25" s="242">
        <v>7913</v>
      </c>
      <c r="AA25" s="242">
        <v>841</v>
      </c>
      <c r="AB25" s="242">
        <v>5</v>
      </c>
      <c r="AC25" s="242">
        <v>534</v>
      </c>
      <c r="AD25" s="242">
        <v>298</v>
      </c>
      <c r="AE25" s="242">
        <v>45</v>
      </c>
      <c r="AF25" s="242">
        <v>282</v>
      </c>
      <c r="AG25" s="242">
        <v>152</v>
      </c>
      <c r="AH25" s="242">
        <v>2668</v>
      </c>
      <c r="AI25" s="242">
        <v>6134</v>
      </c>
      <c r="AJ25" s="242">
        <v>639</v>
      </c>
      <c r="AK25" s="242">
        <v>100</v>
      </c>
      <c r="AL25" s="242">
        <v>978</v>
      </c>
      <c r="AM25" s="242">
        <v>235</v>
      </c>
      <c r="AN25" s="242">
        <v>413</v>
      </c>
      <c r="AO25" s="242">
        <v>112</v>
      </c>
      <c r="AP25" s="242">
        <v>215</v>
      </c>
      <c r="AQ25" s="242">
        <v>287</v>
      </c>
      <c r="AR25" s="242">
        <v>7537</v>
      </c>
      <c r="AS25" s="242">
        <v>60</v>
      </c>
      <c r="AT25" s="242">
        <v>1218</v>
      </c>
      <c r="AU25" s="242">
        <v>41</v>
      </c>
      <c r="AV25" s="242">
        <v>7905</v>
      </c>
      <c r="AW25" s="242">
        <v>1589</v>
      </c>
      <c r="AX25" s="242">
        <v>61</v>
      </c>
      <c r="AY25" s="242">
        <v>2187</v>
      </c>
      <c r="AZ25" s="242">
        <v>1253</v>
      </c>
      <c r="BA25" s="242">
        <v>9579</v>
      </c>
      <c r="BB25" s="242">
        <v>4755</v>
      </c>
      <c r="BC25" s="242">
        <v>2059</v>
      </c>
      <c r="BD25" s="242">
        <v>1351</v>
      </c>
      <c r="BE25" s="242">
        <v>897</v>
      </c>
      <c r="BF25" s="242">
        <v>517</v>
      </c>
      <c r="BG25" s="242">
        <v>8494</v>
      </c>
      <c r="BH25" s="242">
        <v>737</v>
      </c>
      <c r="BI25" s="242">
        <v>1539</v>
      </c>
      <c r="BJ25" s="242">
        <v>921</v>
      </c>
      <c r="BK25" s="242">
        <v>983</v>
      </c>
      <c r="BL25" s="242">
        <v>805</v>
      </c>
      <c r="BM25" s="242">
        <v>758</v>
      </c>
      <c r="BN25" s="242">
        <v>871</v>
      </c>
      <c r="BO25" s="242">
        <v>851</v>
      </c>
      <c r="BP25" s="242">
        <v>1029</v>
      </c>
      <c r="BQ25" s="242">
        <v>1020</v>
      </c>
      <c r="BR25" s="242">
        <v>4276</v>
      </c>
      <c r="BS25" s="242">
        <v>7349</v>
      </c>
      <c r="BT25" s="242">
        <v>616</v>
      </c>
      <c r="BU25" s="242">
        <v>5345</v>
      </c>
      <c r="BV25" s="242">
        <v>633</v>
      </c>
      <c r="BW25" s="242">
        <v>139</v>
      </c>
      <c r="BX25" s="242">
        <v>1132</v>
      </c>
      <c r="BY25" s="242">
        <v>100</v>
      </c>
      <c r="BZ25" s="242">
        <v>4770</v>
      </c>
      <c r="CA25" s="242">
        <v>615</v>
      </c>
      <c r="CB25" s="242">
        <v>21805</v>
      </c>
      <c r="CC25" s="242">
        <v>310</v>
      </c>
      <c r="CD25" s="242">
        <v>1900</v>
      </c>
      <c r="CE25" s="242">
        <v>8272</v>
      </c>
      <c r="CF25" s="242">
        <v>883</v>
      </c>
      <c r="CG25" s="242">
        <v>912</v>
      </c>
      <c r="CH25" s="242">
        <v>453</v>
      </c>
      <c r="CI25" s="242">
        <v>609</v>
      </c>
      <c r="CJ25" s="242">
        <v>1781</v>
      </c>
      <c r="CK25" s="242">
        <v>1021</v>
      </c>
      <c r="CL25" s="242">
        <v>806</v>
      </c>
      <c r="CM25" s="242">
        <v>516</v>
      </c>
      <c r="CN25" s="242">
        <v>368</v>
      </c>
      <c r="CO25" s="242">
        <v>2166</v>
      </c>
      <c r="CP25" s="242">
        <v>7637</v>
      </c>
      <c r="CQ25" s="242">
        <v>715</v>
      </c>
      <c r="CR25" s="242">
        <v>3949</v>
      </c>
      <c r="CS25" s="242">
        <v>2141</v>
      </c>
      <c r="CT25" s="242">
        <v>544</v>
      </c>
      <c r="CU25" s="242">
        <v>288</v>
      </c>
      <c r="CV25" s="242">
        <v>288</v>
      </c>
    </row>
    <row r="26" spans="1:100">
      <c r="A26" s="242" t="s">
        <v>323</v>
      </c>
      <c r="B26" s="242" t="s">
        <v>150</v>
      </c>
      <c r="C26" s="242">
        <f t="shared" si="0"/>
        <v>2.1349</v>
      </c>
      <c r="D26" s="242">
        <v>213.49</v>
      </c>
      <c r="E26" s="242">
        <v>10420</v>
      </c>
      <c r="F26" s="242">
        <v>5139</v>
      </c>
      <c r="G26" s="242">
        <v>5281</v>
      </c>
      <c r="H26" s="242">
        <v>701</v>
      </c>
      <c r="I26" s="242">
        <v>1482</v>
      </c>
      <c r="J26" s="242">
        <v>994</v>
      </c>
      <c r="K26" s="242">
        <v>1338</v>
      </c>
      <c r="L26" s="242">
        <v>1572</v>
      </c>
      <c r="M26" s="242">
        <v>1436</v>
      </c>
      <c r="N26" s="242">
        <v>1203</v>
      </c>
      <c r="O26" s="242">
        <v>928</v>
      </c>
      <c r="P26" s="242">
        <v>581</v>
      </c>
      <c r="Q26" s="242">
        <v>185</v>
      </c>
      <c r="R26" s="242">
        <v>10410</v>
      </c>
      <c r="S26" s="242">
        <v>10</v>
      </c>
      <c r="T26" s="242">
        <v>1693</v>
      </c>
      <c r="U26" s="242">
        <v>1629</v>
      </c>
      <c r="V26" s="242">
        <v>205</v>
      </c>
      <c r="W26" s="242">
        <v>742</v>
      </c>
      <c r="X26" s="242">
        <v>365</v>
      </c>
      <c r="Y26" s="242">
        <v>317</v>
      </c>
      <c r="Z26" s="242">
        <v>6392</v>
      </c>
      <c r="AA26" s="242">
        <v>542</v>
      </c>
      <c r="AB26" s="242">
        <v>2</v>
      </c>
      <c r="AC26" s="242">
        <v>136</v>
      </c>
      <c r="AD26" s="242">
        <v>107</v>
      </c>
      <c r="AE26" s="242">
        <v>9</v>
      </c>
      <c r="AF26" s="242">
        <v>107</v>
      </c>
      <c r="AG26" s="242">
        <v>61</v>
      </c>
      <c r="AH26" s="242">
        <v>1188</v>
      </c>
      <c r="AI26" s="242">
        <v>1115</v>
      </c>
      <c r="AJ26" s="242">
        <v>97</v>
      </c>
      <c r="AK26" s="242">
        <v>55</v>
      </c>
      <c r="AL26" s="242">
        <v>292</v>
      </c>
      <c r="AM26" s="242">
        <v>33</v>
      </c>
      <c r="AN26" s="242">
        <v>96</v>
      </c>
      <c r="AO26" s="242">
        <v>33</v>
      </c>
      <c r="AP26" s="242">
        <v>43</v>
      </c>
      <c r="AQ26" s="242">
        <v>112</v>
      </c>
      <c r="AR26" s="242">
        <v>5500</v>
      </c>
      <c r="AS26" s="242">
        <v>15</v>
      </c>
      <c r="AT26" s="242">
        <v>678</v>
      </c>
      <c r="AU26" s="242">
        <v>28</v>
      </c>
      <c r="AV26" s="242">
        <v>1506</v>
      </c>
      <c r="AW26" s="242">
        <v>534</v>
      </c>
      <c r="AX26" s="242">
        <v>43</v>
      </c>
      <c r="AY26" s="242">
        <v>1535</v>
      </c>
      <c r="AZ26" s="242">
        <v>581</v>
      </c>
      <c r="BA26" s="242">
        <v>5332</v>
      </c>
      <c r="BB26" s="242">
        <v>3093</v>
      </c>
      <c r="BC26" s="242">
        <v>1010</v>
      </c>
      <c r="BD26" s="242">
        <v>720</v>
      </c>
      <c r="BE26" s="242">
        <v>309</v>
      </c>
      <c r="BF26" s="242">
        <v>200</v>
      </c>
      <c r="BG26" s="242">
        <v>4957</v>
      </c>
      <c r="BH26" s="242">
        <v>483</v>
      </c>
      <c r="BI26" s="242">
        <v>1087</v>
      </c>
      <c r="BJ26" s="242">
        <v>618</v>
      </c>
      <c r="BK26" s="242">
        <v>668</v>
      </c>
      <c r="BL26" s="242">
        <v>503</v>
      </c>
      <c r="BM26" s="242">
        <v>417</v>
      </c>
      <c r="BN26" s="242">
        <v>415</v>
      </c>
      <c r="BO26" s="242">
        <v>367</v>
      </c>
      <c r="BP26" s="242">
        <v>399</v>
      </c>
      <c r="BQ26" s="242">
        <v>320</v>
      </c>
      <c r="BR26" s="242">
        <v>1694</v>
      </c>
      <c r="BS26" s="242">
        <v>3949</v>
      </c>
      <c r="BT26" s="242">
        <v>141</v>
      </c>
      <c r="BU26" s="242">
        <v>3210</v>
      </c>
      <c r="BV26" s="242">
        <v>64</v>
      </c>
      <c r="BW26" s="242">
        <v>73</v>
      </c>
      <c r="BX26" s="242">
        <v>561</v>
      </c>
      <c r="BY26" s="242">
        <v>41</v>
      </c>
      <c r="BZ26" s="242">
        <v>2106</v>
      </c>
      <c r="CA26" s="242">
        <v>163</v>
      </c>
      <c r="CB26" s="242">
        <v>10410</v>
      </c>
      <c r="CC26" s="242">
        <v>105</v>
      </c>
      <c r="CD26" s="242">
        <v>607</v>
      </c>
      <c r="CE26" s="242">
        <v>5447</v>
      </c>
      <c r="CF26" s="242">
        <v>488</v>
      </c>
      <c r="CG26" s="242">
        <v>480</v>
      </c>
      <c r="CH26" s="242">
        <v>354</v>
      </c>
      <c r="CI26" s="242">
        <v>222</v>
      </c>
      <c r="CJ26" s="242">
        <v>946</v>
      </c>
      <c r="CK26" s="242">
        <v>498</v>
      </c>
      <c r="CL26" s="242">
        <v>654</v>
      </c>
      <c r="CM26" s="242">
        <v>155</v>
      </c>
      <c r="CN26" s="242">
        <v>152</v>
      </c>
      <c r="CO26" s="242">
        <v>1014</v>
      </c>
      <c r="CP26" s="242">
        <v>4062</v>
      </c>
      <c r="CQ26" s="242">
        <v>777</v>
      </c>
      <c r="CR26" s="242">
        <v>2629</v>
      </c>
      <c r="CS26" s="242">
        <v>338</v>
      </c>
      <c r="CT26" s="242">
        <v>206</v>
      </c>
      <c r="CU26" s="242">
        <v>112</v>
      </c>
      <c r="CV26" s="242">
        <v>113</v>
      </c>
    </row>
    <row r="27" spans="1:100">
      <c r="A27" s="242" t="s">
        <v>324</v>
      </c>
      <c r="B27" s="242" t="s">
        <v>151</v>
      </c>
      <c r="C27" s="242">
        <f t="shared" si="0"/>
        <v>1.2526999999999999</v>
      </c>
      <c r="D27" s="242">
        <v>125.27</v>
      </c>
      <c r="E27" s="242">
        <v>11849</v>
      </c>
      <c r="F27" s="242">
        <v>6101</v>
      </c>
      <c r="G27" s="242">
        <v>5748</v>
      </c>
      <c r="H27" s="242">
        <v>952</v>
      </c>
      <c r="I27" s="242">
        <v>2080</v>
      </c>
      <c r="J27" s="242">
        <v>1879</v>
      </c>
      <c r="K27" s="242">
        <v>2121</v>
      </c>
      <c r="L27" s="242">
        <v>1608</v>
      </c>
      <c r="M27" s="242">
        <v>1293</v>
      </c>
      <c r="N27" s="242">
        <v>835</v>
      </c>
      <c r="O27" s="242">
        <v>557</v>
      </c>
      <c r="P27" s="242">
        <v>411</v>
      </c>
      <c r="Q27" s="242">
        <v>112</v>
      </c>
      <c r="R27" s="242">
        <v>11655</v>
      </c>
      <c r="S27" s="242">
        <v>194</v>
      </c>
      <c r="T27" s="242">
        <v>2154</v>
      </c>
      <c r="U27" s="242">
        <v>5478</v>
      </c>
      <c r="V27" s="242">
        <v>383</v>
      </c>
      <c r="W27" s="242">
        <v>1440</v>
      </c>
      <c r="X27" s="242">
        <v>1291</v>
      </c>
      <c r="Y27" s="242">
        <v>2364</v>
      </c>
      <c r="Z27" s="242">
        <v>896</v>
      </c>
      <c r="AA27" s="242">
        <v>63</v>
      </c>
      <c r="AB27" s="242">
        <v>11</v>
      </c>
      <c r="AC27" s="242">
        <v>530</v>
      </c>
      <c r="AD27" s="242">
        <v>276</v>
      </c>
      <c r="AE27" s="242">
        <v>65</v>
      </c>
      <c r="AF27" s="242">
        <v>119</v>
      </c>
      <c r="AG27" s="242">
        <v>115</v>
      </c>
      <c r="AH27" s="242">
        <v>2878</v>
      </c>
      <c r="AI27" s="242">
        <v>2504</v>
      </c>
      <c r="AJ27" s="242">
        <v>885</v>
      </c>
      <c r="AK27" s="242">
        <v>116</v>
      </c>
      <c r="AL27" s="242">
        <v>699</v>
      </c>
      <c r="AM27" s="242">
        <v>580</v>
      </c>
      <c r="AN27" s="242">
        <v>1291</v>
      </c>
      <c r="AO27" s="242">
        <v>380</v>
      </c>
      <c r="AP27" s="242">
        <v>60</v>
      </c>
      <c r="AQ27" s="242">
        <v>379</v>
      </c>
      <c r="AR27" s="242">
        <v>3082</v>
      </c>
      <c r="AS27" s="242">
        <v>113</v>
      </c>
      <c r="AT27" s="242">
        <v>829</v>
      </c>
      <c r="AU27" s="242">
        <v>6</v>
      </c>
      <c r="AV27" s="242">
        <v>4159</v>
      </c>
      <c r="AW27" s="242">
        <v>1612</v>
      </c>
      <c r="AX27" s="242">
        <v>456</v>
      </c>
      <c r="AY27" s="242">
        <v>796</v>
      </c>
      <c r="AZ27" s="242">
        <v>795</v>
      </c>
      <c r="BA27" s="242">
        <v>4988</v>
      </c>
      <c r="BB27" s="242">
        <v>2016</v>
      </c>
      <c r="BC27" s="242">
        <v>1050</v>
      </c>
      <c r="BD27" s="242">
        <v>556</v>
      </c>
      <c r="BE27" s="242">
        <v>905</v>
      </c>
      <c r="BF27" s="242">
        <v>461</v>
      </c>
      <c r="BG27" s="242">
        <v>3900</v>
      </c>
      <c r="BH27" s="242">
        <v>259</v>
      </c>
      <c r="BI27" s="242">
        <v>412</v>
      </c>
      <c r="BJ27" s="242">
        <v>303</v>
      </c>
      <c r="BK27" s="242">
        <v>397</v>
      </c>
      <c r="BL27" s="242">
        <v>407</v>
      </c>
      <c r="BM27" s="242">
        <v>453</v>
      </c>
      <c r="BN27" s="242">
        <v>415</v>
      </c>
      <c r="BO27" s="242">
        <v>474</v>
      </c>
      <c r="BP27" s="242">
        <v>779</v>
      </c>
      <c r="BQ27" s="242">
        <v>998</v>
      </c>
      <c r="BR27" s="242">
        <v>2983</v>
      </c>
      <c r="BS27" s="242">
        <v>3602</v>
      </c>
      <c r="BT27" s="242">
        <v>770</v>
      </c>
      <c r="BU27" s="242">
        <v>1761</v>
      </c>
      <c r="BV27" s="242">
        <v>273</v>
      </c>
      <c r="BW27" s="242">
        <v>720</v>
      </c>
      <c r="BX27" s="242">
        <v>755</v>
      </c>
      <c r="BY27" s="242">
        <v>94</v>
      </c>
      <c r="BZ27" s="242">
        <v>2851</v>
      </c>
      <c r="CA27" s="242">
        <v>658</v>
      </c>
      <c r="CB27" s="242">
        <v>11655</v>
      </c>
      <c r="CC27" s="242">
        <v>123</v>
      </c>
      <c r="CD27" s="242">
        <v>1770</v>
      </c>
      <c r="CE27" s="242">
        <v>2548</v>
      </c>
      <c r="CF27" s="242">
        <v>271</v>
      </c>
      <c r="CG27" s="242">
        <v>678</v>
      </c>
      <c r="CH27" s="242">
        <v>114</v>
      </c>
      <c r="CI27" s="242">
        <v>436</v>
      </c>
      <c r="CJ27" s="242">
        <v>660</v>
      </c>
      <c r="CK27" s="242">
        <v>445</v>
      </c>
      <c r="CL27" s="242">
        <v>154</v>
      </c>
      <c r="CM27" s="242">
        <v>462</v>
      </c>
      <c r="CN27" s="242">
        <v>381</v>
      </c>
      <c r="CO27" s="242">
        <v>1059</v>
      </c>
      <c r="CP27" s="242">
        <v>3776</v>
      </c>
      <c r="CQ27" s="242">
        <v>368</v>
      </c>
      <c r="CR27" s="242">
        <v>739</v>
      </c>
      <c r="CS27" s="242">
        <v>1972</v>
      </c>
      <c r="CT27" s="242">
        <v>342</v>
      </c>
      <c r="CU27" s="242">
        <v>355</v>
      </c>
      <c r="CV27" s="242">
        <v>174</v>
      </c>
    </row>
    <row r="28" spans="1:100">
      <c r="A28" s="242" t="s">
        <v>325</v>
      </c>
      <c r="B28" s="242" t="s">
        <v>152</v>
      </c>
      <c r="C28" s="242">
        <f t="shared" si="0"/>
        <v>6.2639999999999993</v>
      </c>
      <c r="D28" s="242">
        <v>626.4</v>
      </c>
      <c r="E28" s="242">
        <v>19309</v>
      </c>
      <c r="F28" s="242">
        <v>9440</v>
      </c>
      <c r="G28" s="242">
        <v>9869</v>
      </c>
      <c r="H28" s="242">
        <v>1195</v>
      </c>
      <c r="I28" s="242">
        <v>2724</v>
      </c>
      <c r="J28" s="242">
        <v>2829</v>
      </c>
      <c r="K28" s="242">
        <v>3097</v>
      </c>
      <c r="L28" s="242">
        <v>2619</v>
      </c>
      <c r="M28" s="242">
        <v>2665</v>
      </c>
      <c r="N28" s="242">
        <v>1900</v>
      </c>
      <c r="O28" s="242">
        <v>1121</v>
      </c>
      <c r="P28" s="242">
        <v>839</v>
      </c>
      <c r="Q28" s="242">
        <v>320</v>
      </c>
      <c r="R28" s="242">
        <v>18929</v>
      </c>
      <c r="S28" s="242">
        <v>380</v>
      </c>
      <c r="T28" s="242">
        <v>3390</v>
      </c>
      <c r="U28" s="242">
        <v>6752</v>
      </c>
      <c r="V28" s="242">
        <v>525</v>
      </c>
      <c r="W28" s="242">
        <v>2711</v>
      </c>
      <c r="X28" s="242">
        <v>1320</v>
      </c>
      <c r="Y28" s="242">
        <v>2196</v>
      </c>
      <c r="Z28" s="242">
        <v>3665</v>
      </c>
      <c r="AA28" s="242">
        <v>214</v>
      </c>
      <c r="AB28" s="242">
        <v>7</v>
      </c>
      <c r="AC28" s="242">
        <v>887</v>
      </c>
      <c r="AD28" s="242">
        <v>440</v>
      </c>
      <c r="AE28" s="242">
        <v>42</v>
      </c>
      <c r="AF28" s="242">
        <v>183</v>
      </c>
      <c r="AG28" s="242">
        <v>171</v>
      </c>
      <c r="AH28" s="242">
        <v>6639</v>
      </c>
      <c r="AI28" s="242">
        <v>1567</v>
      </c>
      <c r="AJ28" s="242">
        <v>401</v>
      </c>
      <c r="AK28" s="242">
        <v>142</v>
      </c>
      <c r="AL28" s="242">
        <v>1142</v>
      </c>
      <c r="AM28" s="242">
        <v>490</v>
      </c>
      <c r="AN28" s="242">
        <v>2079</v>
      </c>
      <c r="AO28" s="242">
        <v>471</v>
      </c>
      <c r="AP28" s="242">
        <v>53</v>
      </c>
      <c r="AQ28" s="242">
        <v>716</v>
      </c>
      <c r="AR28" s="242">
        <v>6436</v>
      </c>
      <c r="AS28" s="242">
        <v>172</v>
      </c>
      <c r="AT28" s="242">
        <v>1393</v>
      </c>
      <c r="AU28" s="242">
        <v>9</v>
      </c>
      <c r="AV28" s="242">
        <v>2512</v>
      </c>
      <c r="AW28" s="242">
        <v>5271</v>
      </c>
      <c r="AX28" s="242">
        <v>489</v>
      </c>
      <c r="AY28" s="242">
        <v>1755</v>
      </c>
      <c r="AZ28" s="242">
        <v>1272</v>
      </c>
      <c r="BA28" s="242">
        <v>9816</v>
      </c>
      <c r="BB28" s="242">
        <v>5000</v>
      </c>
      <c r="BC28" s="242">
        <v>1786</v>
      </c>
      <c r="BD28" s="242">
        <v>1259</v>
      </c>
      <c r="BE28" s="242">
        <v>1000</v>
      </c>
      <c r="BF28" s="242">
        <v>771</v>
      </c>
      <c r="BG28" s="242">
        <v>8567</v>
      </c>
      <c r="BH28" s="242">
        <v>751</v>
      </c>
      <c r="BI28" s="242">
        <v>1661</v>
      </c>
      <c r="BJ28" s="242">
        <v>999</v>
      </c>
      <c r="BK28" s="242">
        <v>1043</v>
      </c>
      <c r="BL28" s="242">
        <v>662</v>
      </c>
      <c r="BM28" s="242">
        <v>792</v>
      </c>
      <c r="BN28" s="242">
        <v>781</v>
      </c>
      <c r="BO28" s="242">
        <v>778</v>
      </c>
      <c r="BP28" s="242">
        <v>1100</v>
      </c>
      <c r="BQ28" s="242">
        <v>1491</v>
      </c>
      <c r="BR28" s="242">
        <v>3419</v>
      </c>
      <c r="BS28" s="242">
        <v>6526</v>
      </c>
      <c r="BT28" s="242">
        <v>745</v>
      </c>
      <c r="BU28" s="242">
        <v>4208</v>
      </c>
      <c r="BV28" s="242">
        <v>289</v>
      </c>
      <c r="BW28" s="242">
        <v>614</v>
      </c>
      <c r="BX28" s="242">
        <v>1327</v>
      </c>
      <c r="BY28" s="242">
        <v>88</v>
      </c>
      <c r="BZ28" s="242">
        <v>4264</v>
      </c>
      <c r="CA28" s="242">
        <v>822</v>
      </c>
      <c r="CB28" s="242">
        <v>18929</v>
      </c>
      <c r="CC28" s="242">
        <v>204</v>
      </c>
      <c r="CD28" s="242">
        <v>1849</v>
      </c>
      <c r="CE28" s="242">
        <v>7740</v>
      </c>
      <c r="CF28" s="242">
        <v>655</v>
      </c>
      <c r="CG28" s="242">
        <v>1158</v>
      </c>
      <c r="CH28" s="242">
        <v>338</v>
      </c>
      <c r="CI28" s="242">
        <v>582</v>
      </c>
      <c r="CJ28" s="242">
        <v>1277</v>
      </c>
      <c r="CK28" s="242">
        <v>894</v>
      </c>
      <c r="CL28" s="242">
        <v>530</v>
      </c>
      <c r="CM28" s="242">
        <v>612</v>
      </c>
      <c r="CN28" s="242">
        <v>480</v>
      </c>
      <c r="CO28" s="242">
        <v>1758</v>
      </c>
      <c r="CP28" s="242">
        <v>6754</v>
      </c>
      <c r="CQ28" s="242">
        <v>1399</v>
      </c>
      <c r="CR28" s="242">
        <v>2949</v>
      </c>
      <c r="CS28" s="242">
        <v>1062</v>
      </c>
      <c r="CT28" s="242">
        <v>1134</v>
      </c>
      <c r="CU28" s="242">
        <v>210</v>
      </c>
      <c r="CV28" s="242">
        <v>228</v>
      </c>
    </row>
    <row r="29" spans="1:100">
      <c r="A29" s="242" t="s">
        <v>326</v>
      </c>
      <c r="B29" s="242" t="s">
        <v>153</v>
      </c>
      <c r="C29" s="242">
        <f t="shared" si="0"/>
        <v>5.1010999999999997</v>
      </c>
      <c r="D29" s="242">
        <v>510.11</v>
      </c>
      <c r="E29" s="242">
        <v>21856</v>
      </c>
      <c r="F29" s="242">
        <v>10503</v>
      </c>
      <c r="G29" s="242">
        <v>11353</v>
      </c>
      <c r="H29" s="242">
        <v>1460</v>
      </c>
      <c r="I29" s="242">
        <v>2495</v>
      </c>
      <c r="J29" s="242">
        <v>2838</v>
      </c>
      <c r="K29" s="242">
        <v>4230</v>
      </c>
      <c r="L29" s="242">
        <v>3017</v>
      </c>
      <c r="M29" s="242">
        <v>2512</v>
      </c>
      <c r="N29" s="242">
        <v>2173</v>
      </c>
      <c r="O29" s="242">
        <v>1513</v>
      </c>
      <c r="P29" s="242">
        <v>1049</v>
      </c>
      <c r="Q29" s="242">
        <v>569</v>
      </c>
      <c r="R29" s="242">
        <v>21564</v>
      </c>
      <c r="S29" s="242">
        <v>292</v>
      </c>
      <c r="T29" s="242">
        <v>3521</v>
      </c>
      <c r="U29" s="242">
        <v>4531</v>
      </c>
      <c r="V29" s="242">
        <v>392</v>
      </c>
      <c r="W29" s="242">
        <v>746</v>
      </c>
      <c r="X29" s="242">
        <v>966</v>
      </c>
      <c r="Y29" s="242">
        <v>2427</v>
      </c>
      <c r="Z29" s="242">
        <v>14008</v>
      </c>
      <c r="AA29" s="242">
        <v>543</v>
      </c>
      <c r="AB29" s="242">
        <v>4</v>
      </c>
      <c r="AC29" s="242">
        <v>950</v>
      </c>
      <c r="AD29" s="242">
        <v>454</v>
      </c>
      <c r="AE29" s="242">
        <v>81</v>
      </c>
      <c r="AF29" s="242">
        <v>398</v>
      </c>
      <c r="AG29" s="242">
        <v>203</v>
      </c>
      <c r="AH29" s="242">
        <v>1561</v>
      </c>
      <c r="AI29" s="242">
        <v>466</v>
      </c>
      <c r="AJ29" s="242">
        <v>106</v>
      </c>
      <c r="AK29" s="242">
        <v>596</v>
      </c>
      <c r="AL29" s="242">
        <v>646</v>
      </c>
      <c r="AM29" s="242">
        <v>548</v>
      </c>
      <c r="AN29" s="242">
        <v>570</v>
      </c>
      <c r="AO29" s="242">
        <v>268</v>
      </c>
      <c r="AP29" s="242">
        <v>204</v>
      </c>
      <c r="AQ29" s="242">
        <v>250</v>
      </c>
      <c r="AR29" s="242">
        <v>11683</v>
      </c>
      <c r="AS29" s="242">
        <v>144</v>
      </c>
      <c r="AT29" s="242">
        <v>603</v>
      </c>
      <c r="AU29" s="242">
        <v>68</v>
      </c>
      <c r="AV29" s="242">
        <v>1381</v>
      </c>
      <c r="AW29" s="242">
        <v>728</v>
      </c>
      <c r="AX29" s="242">
        <v>94</v>
      </c>
      <c r="AY29" s="242">
        <v>5567</v>
      </c>
      <c r="AZ29" s="242">
        <v>1588</v>
      </c>
      <c r="BA29" s="242">
        <v>11201</v>
      </c>
      <c r="BB29" s="242">
        <v>6661</v>
      </c>
      <c r="BC29" s="242">
        <v>1723</v>
      </c>
      <c r="BD29" s="242">
        <v>1285</v>
      </c>
      <c r="BE29" s="242">
        <v>844</v>
      </c>
      <c r="BF29" s="242">
        <v>688</v>
      </c>
      <c r="BG29" s="242">
        <v>10215</v>
      </c>
      <c r="BH29" s="242">
        <v>980</v>
      </c>
      <c r="BI29" s="242">
        <v>4277</v>
      </c>
      <c r="BJ29" s="242">
        <v>1290</v>
      </c>
      <c r="BK29" s="242">
        <v>896</v>
      </c>
      <c r="BL29" s="242">
        <v>527</v>
      </c>
      <c r="BM29" s="242">
        <v>715</v>
      </c>
      <c r="BN29" s="242">
        <v>501</v>
      </c>
      <c r="BO29" s="242">
        <v>316</v>
      </c>
      <c r="BP29" s="242">
        <v>713</v>
      </c>
      <c r="BQ29" s="242">
        <v>1982</v>
      </c>
      <c r="BR29" s="242">
        <v>3219</v>
      </c>
      <c r="BS29" s="242">
        <v>9691</v>
      </c>
      <c r="BT29" s="242">
        <v>614</v>
      </c>
      <c r="BU29" s="242">
        <v>5055</v>
      </c>
      <c r="BV29" s="242">
        <v>1521</v>
      </c>
      <c r="BW29" s="242">
        <v>628</v>
      </c>
      <c r="BX29" s="242">
        <v>2294</v>
      </c>
      <c r="BY29" s="242">
        <v>193</v>
      </c>
      <c r="BZ29" s="242">
        <v>4959</v>
      </c>
      <c r="CA29" s="242">
        <v>901</v>
      </c>
      <c r="CB29" s="242">
        <v>21564</v>
      </c>
      <c r="CC29" s="242">
        <v>405</v>
      </c>
      <c r="CD29" s="242">
        <v>3241</v>
      </c>
      <c r="CE29" s="242">
        <v>9607</v>
      </c>
      <c r="CF29" s="242">
        <v>1279</v>
      </c>
      <c r="CG29" s="242">
        <v>2291</v>
      </c>
      <c r="CH29" s="242">
        <v>517</v>
      </c>
      <c r="CI29" s="242">
        <v>719</v>
      </c>
      <c r="CJ29" s="242">
        <v>1569</v>
      </c>
      <c r="CK29" s="242">
        <v>679</v>
      </c>
      <c r="CL29" s="242">
        <v>1481</v>
      </c>
      <c r="CM29" s="242">
        <v>218</v>
      </c>
      <c r="CN29" s="242">
        <v>938</v>
      </c>
      <c r="CO29" s="242">
        <v>2274</v>
      </c>
      <c r="CP29" s="242">
        <v>10080</v>
      </c>
      <c r="CQ29" s="242">
        <v>1184</v>
      </c>
      <c r="CR29" s="242">
        <v>2819</v>
      </c>
      <c r="CS29" s="242">
        <v>2873</v>
      </c>
      <c r="CT29" s="242">
        <v>2775</v>
      </c>
      <c r="CU29" s="242">
        <v>429</v>
      </c>
      <c r="CV29" s="242">
        <v>389</v>
      </c>
    </row>
    <row r="30" spans="1:100">
      <c r="A30" s="242" t="s">
        <v>327</v>
      </c>
      <c r="B30" s="242" t="s">
        <v>154</v>
      </c>
      <c r="C30" s="242">
        <f t="shared" si="0"/>
        <v>2.2079</v>
      </c>
      <c r="D30" s="242">
        <v>220.79</v>
      </c>
      <c r="E30" s="242">
        <v>12030</v>
      </c>
      <c r="F30" s="242">
        <v>5872</v>
      </c>
      <c r="G30" s="242">
        <v>6158</v>
      </c>
      <c r="H30" s="242">
        <v>1310</v>
      </c>
      <c r="I30" s="242">
        <v>2661</v>
      </c>
      <c r="J30" s="242">
        <v>1697</v>
      </c>
      <c r="K30" s="242">
        <v>1979</v>
      </c>
      <c r="L30" s="242">
        <v>1613</v>
      </c>
      <c r="M30" s="242">
        <v>1017</v>
      </c>
      <c r="N30" s="242">
        <v>688</v>
      </c>
      <c r="O30" s="242">
        <v>529</v>
      </c>
      <c r="P30" s="242">
        <v>396</v>
      </c>
      <c r="Q30" s="242">
        <v>144</v>
      </c>
      <c r="R30" s="242">
        <v>11920</v>
      </c>
      <c r="S30" s="242">
        <v>110</v>
      </c>
      <c r="T30" s="242">
        <v>2191</v>
      </c>
      <c r="U30" s="242">
        <v>4294</v>
      </c>
      <c r="V30" s="242">
        <v>191</v>
      </c>
      <c r="W30" s="242">
        <v>880</v>
      </c>
      <c r="X30" s="242">
        <v>1269</v>
      </c>
      <c r="Y30" s="242">
        <v>1954</v>
      </c>
      <c r="Z30" s="242">
        <v>2317</v>
      </c>
      <c r="AA30" s="242">
        <v>150</v>
      </c>
      <c r="AB30" s="242">
        <v>3</v>
      </c>
      <c r="AC30" s="242">
        <v>175</v>
      </c>
      <c r="AD30" s="242">
        <v>206</v>
      </c>
      <c r="AE30" s="242">
        <v>25</v>
      </c>
      <c r="AF30" s="242">
        <v>212</v>
      </c>
      <c r="AG30" s="242">
        <v>146</v>
      </c>
      <c r="AH30" s="242">
        <v>317</v>
      </c>
      <c r="AI30" s="242">
        <v>5597</v>
      </c>
      <c r="AJ30" s="242">
        <v>539</v>
      </c>
      <c r="AK30" s="242">
        <v>52</v>
      </c>
      <c r="AL30" s="242">
        <v>710</v>
      </c>
      <c r="AM30" s="242">
        <v>515</v>
      </c>
      <c r="AN30" s="242">
        <v>343</v>
      </c>
      <c r="AO30" s="242">
        <v>346</v>
      </c>
      <c r="AP30" s="242">
        <v>203</v>
      </c>
      <c r="AQ30" s="242">
        <v>173</v>
      </c>
      <c r="AR30" s="242">
        <v>2686</v>
      </c>
      <c r="AS30" s="242">
        <v>13</v>
      </c>
      <c r="AT30" s="242">
        <v>87</v>
      </c>
      <c r="AU30" s="242">
        <v>8</v>
      </c>
      <c r="AV30" s="242">
        <v>7729</v>
      </c>
      <c r="AW30" s="242">
        <v>89</v>
      </c>
      <c r="AX30" s="242">
        <v>19</v>
      </c>
      <c r="AY30" s="242">
        <v>711</v>
      </c>
      <c r="AZ30" s="242">
        <v>687</v>
      </c>
      <c r="BA30" s="242">
        <v>4157</v>
      </c>
      <c r="BB30" s="242">
        <v>1514</v>
      </c>
      <c r="BC30" s="242">
        <v>1032</v>
      </c>
      <c r="BD30" s="242">
        <v>597</v>
      </c>
      <c r="BE30" s="242">
        <v>730</v>
      </c>
      <c r="BF30" s="242">
        <v>284</v>
      </c>
      <c r="BG30" s="242">
        <v>3303</v>
      </c>
      <c r="BH30" s="242">
        <v>192</v>
      </c>
      <c r="BI30" s="242">
        <v>435</v>
      </c>
      <c r="BJ30" s="242">
        <v>224</v>
      </c>
      <c r="BK30" s="242">
        <v>304</v>
      </c>
      <c r="BL30" s="242">
        <v>300</v>
      </c>
      <c r="BM30" s="242">
        <v>365</v>
      </c>
      <c r="BN30" s="242">
        <v>369</v>
      </c>
      <c r="BO30" s="242">
        <v>515</v>
      </c>
      <c r="BP30" s="242">
        <v>599</v>
      </c>
      <c r="BQ30" s="242">
        <v>664</v>
      </c>
      <c r="BR30" s="242">
        <v>3115</v>
      </c>
      <c r="BS30" s="242">
        <v>3550</v>
      </c>
      <c r="BT30" s="242">
        <v>533</v>
      </c>
      <c r="BU30" s="242">
        <v>1755</v>
      </c>
      <c r="BV30" s="242">
        <v>896</v>
      </c>
      <c r="BW30" s="242">
        <v>164</v>
      </c>
      <c r="BX30" s="242">
        <v>636</v>
      </c>
      <c r="BY30" s="242">
        <v>99</v>
      </c>
      <c r="BZ30" s="242">
        <v>2818</v>
      </c>
      <c r="CA30" s="242">
        <v>635</v>
      </c>
      <c r="CB30" s="242">
        <v>11920</v>
      </c>
      <c r="CC30" s="242">
        <v>183</v>
      </c>
      <c r="CD30" s="242">
        <v>1431</v>
      </c>
      <c r="CE30" s="242">
        <v>2872</v>
      </c>
      <c r="CF30" s="242">
        <v>302</v>
      </c>
      <c r="CG30" s="242">
        <v>538</v>
      </c>
      <c r="CH30" s="242">
        <v>124</v>
      </c>
      <c r="CI30" s="242">
        <v>462</v>
      </c>
      <c r="CJ30" s="242">
        <v>983</v>
      </c>
      <c r="CK30" s="242">
        <v>331</v>
      </c>
      <c r="CL30" s="242">
        <v>218</v>
      </c>
      <c r="CM30" s="242">
        <v>373</v>
      </c>
      <c r="CN30" s="242">
        <v>219</v>
      </c>
      <c r="CO30" s="242">
        <v>1061</v>
      </c>
      <c r="CP30" s="242">
        <v>3644</v>
      </c>
      <c r="CQ30" s="242">
        <v>257</v>
      </c>
      <c r="CR30" s="242">
        <v>1326</v>
      </c>
      <c r="CS30" s="242">
        <v>1430</v>
      </c>
      <c r="CT30" s="242">
        <v>442</v>
      </c>
      <c r="CU30" s="242">
        <v>190</v>
      </c>
      <c r="CV30" s="242">
        <v>95</v>
      </c>
    </row>
    <row r="31" spans="1:100">
      <c r="A31" s="242" t="s">
        <v>328</v>
      </c>
      <c r="B31" s="242" t="s">
        <v>155</v>
      </c>
      <c r="C31" s="242">
        <f t="shared" si="0"/>
        <v>2.0629</v>
      </c>
      <c r="D31" s="242">
        <v>206.29</v>
      </c>
      <c r="E31" s="242">
        <v>10777</v>
      </c>
      <c r="F31" s="242">
        <v>5287</v>
      </c>
      <c r="G31" s="242">
        <v>5490</v>
      </c>
      <c r="H31" s="242">
        <v>696</v>
      </c>
      <c r="I31" s="242">
        <v>1524</v>
      </c>
      <c r="J31" s="242">
        <v>1323</v>
      </c>
      <c r="K31" s="242">
        <v>1507</v>
      </c>
      <c r="L31" s="242">
        <v>1456</v>
      </c>
      <c r="M31" s="242">
        <v>1539</v>
      </c>
      <c r="N31" s="242">
        <v>1124</v>
      </c>
      <c r="O31" s="242">
        <v>812</v>
      </c>
      <c r="P31" s="242">
        <v>589</v>
      </c>
      <c r="Q31" s="242">
        <v>207</v>
      </c>
      <c r="R31" s="242">
        <v>10700</v>
      </c>
      <c r="S31" s="242">
        <v>77</v>
      </c>
      <c r="T31" s="242">
        <v>2142</v>
      </c>
      <c r="U31" s="242">
        <v>849</v>
      </c>
      <c r="V31" s="242">
        <v>147</v>
      </c>
      <c r="W31" s="242">
        <v>198</v>
      </c>
      <c r="X31" s="242">
        <v>167</v>
      </c>
      <c r="Y31" s="242">
        <v>337</v>
      </c>
      <c r="Z31" s="242">
        <v>8996</v>
      </c>
      <c r="AA31" s="242">
        <v>216</v>
      </c>
      <c r="AB31" s="242">
        <v>3</v>
      </c>
      <c r="AC31" s="242">
        <v>136</v>
      </c>
      <c r="AD31" s="242">
        <v>244</v>
      </c>
      <c r="AE31" s="242">
        <v>18</v>
      </c>
      <c r="AF31" s="242">
        <v>73</v>
      </c>
      <c r="AG31" s="242">
        <v>52</v>
      </c>
      <c r="AH31" s="242">
        <v>246</v>
      </c>
      <c r="AI31" s="242">
        <v>238</v>
      </c>
      <c r="AJ31" s="242">
        <v>12</v>
      </c>
      <c r="AK31" s="242">
        <v>21</v>
      </c>
      <c r="AL31" s="242">
        <v>115</v>
      </c>
      <c r="AM31" s="242">
        <v>120</v>
      </c>
      <c r="AN31" s="242">
        <v>191</v>
      </c>
      <c r="AO31" s="242">
        <v>32</v>
      </c>
      <c r="AP31" s="242">
        <v>28</v>
      </c>
      <c r="AQ31" s="242">
        <v>36</v>
      </c>
      <c r="AR31" s="242">
        <v>6593</v>
      </c>
      <c r="AS31" s="242">
        <v>34</v>
      </c>
      <c r="AT31" s="242">
        <v>140</v>
      </c>
      <c r="AU31" s="242">
        <v>6</v>
      </c>
      <c r="AV31" s="242">
        <v>422</v>
      </c>
      <c r="AW31" s="242">
        <v>111</v>
      </c>
      <c r="AX31" s="242">
        <v>45</v>
      </c>
      <c r="AY31" s="242">
        <v>2762</v>
      </c>
      <c r="AZ31" s="242">
        <v>664</v>
      </c>
      <c r="BA31" s="242">
        <v>5571</v>
      </c>
      <c r="BB31" s="242">
        <v>3217</v>
      </c>
      <c r="BC31" s="242">
        <v>1147</v>
      </c>
      <c r="BD31" s="242">
        <v>529</v>
      </c>
      <c r="BE31" s="242">
        <v>451</v>
      </c>
      <c r="BF31" s="242">
        <v>227</v>
      </c>
      <c r="BG31" s="242">
        <v>5030</v>
      </c>
      <c r="BH31" s="242">
        <v>368</v>
      </c>
      <c r="BI31" s="242">
        <v>548</v>
      </c>
      <c r="BJ31" s="242">
        <v>540</v>
      </c>
      <c r="BK31" s="242">
        <v>659</v>
      </c>
      <c r="BL31" s="242">
        <v>700</v>
      </c>
      <c r="BM31" s="242">
        <v>617</v>
      </c>
      <c r="BN31" s="242">
        <v>472</v>
      </c>
      <c r="BO31" s="242">
        <v>457</v>
      </c>
      <c r="BP31" s="242">
        <v>669</v>
      </c>
      <c r="BQ31" s="242">
        <v>305</v>
      </c>
      <c r="BR31" s="242">
        <v>2636</v>
      </c>
      <c r="BS31" s="242">
        <v>4369</v>
      </c>
      <c r="BT31" s="242">
        <v>62</v>
      </c>
      <c r="BU31" s="242">
        <v>3119</v>
      </c>
      <c r="BV31" s="242">
        <v>627</v>
      </c>
      <c r="BW31" s="242">
        <v>97</v>
      </c>
      <c r="BX31" s="242">
        <v>482</v>
      </c>
      <c r="BY31" s="242">
        <v>44</v>
      </c>
      <c r="BZ31" s="242">
        <v>2797</v>
      </c>
      <c r="CA31" s="242">
        <v>322</v>
      </c>
      <c r="CB31" s="242">
        <v>10700</v>
      </c>
      <c r="CC31" s="242">
        <v>206</v>
      </c>
      <c r="CD31" s="242">
        <v>1166</v>
      </c>
      <c r="CE31" s="242">
        <v>4744</v>
      </c>
      <c r="CF31" s="242">
        <v>533</v>
      </c>
      <c r="CG31" s="242">
        <v>711</v>
      </c>
      <c r="CH31" s="242">
        <v>291</v>
      </c>
      <c r="CI31" s="242">
        <v>451</v>
      </c>
      <c r="CJ31" s="242">
        <v>843</v>
      </c>
      <c r="CK31" s="242">
        <v>578</v>
      </c>
      <c r="CL31" s="242">
        <v>636</v>
      </c>
      <c r="CM31" s="242">
        <v>127</v>
      </c>
      <c r="CN31" s="242">
        <v>199</v>
      </c>
      <c r="CO31" s="242">
        <v>1254</v>
      </c>
      <c r="CP31" s="242">
        <v>4481</v>
      </c>
      <c r="CQ31" s="242">
        <v>286</v>
      </c>
      <c r="CR31" s="242">
        <v>2219</v>
      </c>
      <c r="CS31" s="242">
        <v>1467</v>
      </c>
      <c r="CT31" s="242">
        <v>387</v>
      </c>
      <c r="CU31" s="242">
        <v>122</v>
      </c>
      <c r="CV31" s="242">
        <v>112</v>
      </c>
    </row>
    <row r="32" spans="1:100">
      <c r="A32" s="242" t="s">
        <v>329</v>
      </c>
      <c r="B32" s="242" t="s">
        <v>156</v>
      </c>
      <c r="C32" s="242">
        <f t="shared" si="0"/>
        <v>1.4241999999999999</v>
      </c>
      <c r="D32" s="242">
        <v>142.41999999999999</v>
      </c>
      <c r="E32" s="242">
        <v>11133</v>
      </c>
      <c r="F32" s="242">
        <v>5509</v>
      </c>
      <c r="G32" s="242">
        <v>5624</v>
      </c>
      <c r="H32" s="242">
        <v>991</v>
      </c>
      <c r="I32" s="242">
        <v>1995</v>
      </c>
      <c r="J32" s="242">
        <v>1569</v>
      </c>
      <c r="K32" s="242">
        <v>1991</v>
      </c>
      <c r="L32" s="242">
        <v>1597</v>
      </c>
      <c r="M32" s="242">
        <v>1209</v>
      </c>
      <c r="N32" s="242">
        <v>713</v>
      </c>
      <c r="O32" s="242">
        <v>506</v>
      </c>
      <c r="P32" s="242">
        <v>430</v>
      </c>
      <c r="Q32" s="242">
        <v>132</v>
      </c>
      <c r="R32" s="242">
        <v>11130</v>
      </c>
      <c r="S32" s="242">
        <v>3</v>
      </c>
      <c r="T32" s="242">
        <v>1965</v>
      </c>
      <c r="U32" s="242">
        <v>5289</v>
      </c>
      <c r="V32" s="242">
        <v>368</v>
      </c>
      <c r="W32" s="242">
        <v>1213</v>
      </c>
      <c r="X32" s="242">
        <v>1178</v>
      </c>
      <c r="Y32" s="242">
        <v>2530</v>
      </c>
      <c r="Z32" s="242">
        <v>889</v>
      </c>
      <c r="AA32" s="242">
        <v>98</v>
      </c>
      <c r="AB32" s="242">
        <v>4</v>
      </c>
      <c r="AC32" s="242">
        <v>831</v>
      </c>
      <c r="AD32" s="242">
        <v>298</v>
      </c>
      <c r="AE32" s="242">
        <v>34</v>
      </c>
      <c r="AF32" s="242">
        <v>99</v>
      </c>
      <c r="AG32" s="242">
        <v>129</v>
      </c>
      <c r="AH32" s="242">
        <v>2985</v>
      </c>
      <c r="AI32" s="242">
        <v>1189</v>
      </c>
      <c r="AJ32" s="242">
        <v>944</v>
      </c>
      <c r="AK32" s="242">
        <v>115</v>
      </c>
      <c r="AL32" s="242">
        <v>587</v>
      </c>
      <c r="AM32" s="242">
        <v>395</v>
      </c>
      <c r="AN32" s="242">
        <v>1673</v>
      </c>
      <c r="AO32" s="242">
        <v>424</v>
      </c>
      <c r="AP32" s="242">
        <v>37</v>
      </c>
      <c r="AQ32" s="242">
        <v>402</v>
      </c>
      <c r="AR32" s="242">
        <v>3813</v>
      </c>
      <c r="AS32" s="242">
        <v>71</v>
      </c>
      <c r="AT32" s="242">
        <v>808</v>
      </c>
      <c r="AU32" s="242">
        <v>6</v>
      </c>
      <c r="AV32" s="242">
        <v>2662</v>
      </c>
      <c r="AW32" s="242">
        <v>2089</v>
      </c>
      <c r="AX32" s="242">
        <v>247</v>
      </c>
      <c r="AY32" s="242">
        <v>702</v>
      </c>
      <c r="AZ32" s="242">
        <v>735</v>
      </c>
      <c r="BA32" s="242">
        <v>4850</v>
      </c>
      <c r="BB32" s="242">
        <v>2166</v>
      </c>
      <c r="BC32" s="242">
        <v>1046</v>
      </c>
      <c r="BD32" s="242">
        <v>474</v>
      </c>
      <c r="BE32" s="242">
        <v>791</v>
      </c>
      <c r="BF32" s="242">
        <v>373</v>
      </c>
      <c r="BG32" s="242">
        <v>3908</v>
      </c>
      <c r="BH32" s="242">
        <v>212</v>
      </c>
      <c r="BI32" s="242">
        <v>407</v>
      </c>
      <c r="BJ32" s="242">
        <v>296</v>
      </c>
      <c r="BK32" s="242">
        <v>378</v>
      </c>
      <c r="BL32" s="242">
        <v>375</v>
      </c>
      <c r="BM32" s="242">
        <v>441</v>
      </c>
      <c r="BN32" s="242">
        <v>385</v>
      </c>
      <c r="BO32" s="242">
        <v>498</v>
      </c>
      <c r="BP32" s="242">
        <v>916</v>
      </c>
      <c r="BQ32" s="242">
        <v>696</v>
      </c>
      <c r="BR32" s="242">
        <v>2643</v>
      </c>
      <c r="BS32" s="242">
        <v>3781</v>
      </c>
      <c r="BT32" s="242">
        <v>819</v>
      </c>
      <c r="BU32" s="242">
        <v>1833</v>
      </c>
      <c r="BV32" s="242">
        <v>302</v>
      </c>
      <c r="BW32" s="242">
        <v>599</v>
      </c>
      <c r="BX32" s="242">
        <v>962</v>
      </c>
      <c r="BY32" s="242">
        <v>85</v>
      </c>
      <c r="BZ32" s="242">
        <v>2926</v>
      </c>
      <c r="CA32" s="242">
        <v>625</v>
      </c>
      <c r="CB32" s="242">
        <v>11130</v>
      </c>
      <c r="CC32" s="242">
        <v>171</v>
      </c>
      <c r="CD32" s="242">
        <v>1811</v>
      </c>
      <c r="CE32" s="242">
        <v>2571</v>
      </c>
      <c r="CF32" s="242">
        <v>321</v>
      </c>
      <c r="CG32" s="242">
        <v>640</v>
      </c>
      <c r="CH32" s="242">
        <v>118</v>
      </c>
      <c r="CI32" s="242">
        <v>560</v>
      </c>
      <c r="CJ32" s="242">
        <v>761</v>
      </c>
      <c r="CK32" s="242">
        <v>456</v>
      </c>
      <c r="CL32" s="242">
        <v>202</v>
      </c>
      <c r="CM32" s="242">
        <v>371</v>
      </c>
      <c r="CN32" s="242">
        <v>352</v>
      </c>
      <c r="CO32" s="242">
        <v>1060</v>
      </c>
      <c r="CP32" s="242">
        <v>3987</v>
      </c>
      <c r="CQ32" s="242">
        <v>324</v>
      </c>
      <c r="CR32" s="242">
        <v>1030</v>
      </c>
      <c r="CS32" s="242">
        <v>2185</v>
      </c>
      <c r="CT32" s="242">
        <v>279</v>
      </c>
      <c r="CU32" s="242">
        <v>169</v>
      </c>
      <c r="CV32" s="242">
        <v>206</v>
      </c>
    </row>
    <row r="33" spans="1:100">
      <c r="A33" s="242" t="s">
        <v>330</v>
      </c>
      <c r="B33" s="242" t="s">
        <v>157</v>
      </c>
      <c r="C33" s="242">
        <f t="shared" si="0"/>
        <v>3.6747000000000001</v>
      </c>
      <c r="D33" s="242">
        <v>367.47</v>
      </c>
      <c r="E33" s="242">
        <v>11493</v>
      </c>
      <c r="F33" s="242">
        <v>5564</v>
      </c>
      <c r="G33" s="242">
        <v>5929</v>
      </c>
      <c r="H33" s="242">
        <v>828</v>
      </c>
      <c r="I33" s="242">
        <v>1570</v>
      </c>
      <c r="J33" s="242">
        <v>1284</v>
      </c>
      <c r="K33" s="242">
        <v>1456</v>
      </c>
      <c r="L33" s="242">
        <v>1580</v>
      </c>
      <c r="M33" s="242">
        <v>1448</v>
      </c>
      <c r="N33" s="242">
        <v>1442</v>
      </c>
      <c r="O33" s="242">
        <v>996</v>
      </c>
      <c r="P33" s="242">
        <v>629</v>
      </c>
      <c r="Q33" s="242">
        <v>260</v>
      </c>
      <c r="R33" s="242">
        <v>11387</v>
      </c>
      <c r="S33" s="242">
        <v>106</v>
      </c>
      <c r="T33" s="242">
        <v>2368</v>
      </c>
      <c r="U33" s="242">
        <v>931</v>
      </c>
      <c r="V33" s="242">
        <v>175</v>
      </c>
      <c r="W33" s="242">
        <v>160</v>
      </c>
      <c r="X33" s="242">
        <v>197</v>
      </c>
      <c r="Y33" s="242">
        <v>399</v>
      </c>
      <c r="Z33" s="242">
        <v>9465</v>
      </c>
      <c r="AA33" s="242">
        <v>232</v>
      </c>
      <c r="AB33" s="242">
        <v>4</v>
      </c>
      <c r="AC33" s="242">
        <v>223</v>
      </c>
      <c r="AD33" s="242">
        <v>319</v>
      </c>
      <c r="AE33" s="242">
        <v>41</v>
      </c>
      <c r="AF33" s="242">
        <v>66</v>
      </c>
      <c r="AG33" s="242">
        <v>82</v>
      </c>
      <c r="AH33" s="242">
        <v>132</v>
      </c>
      <c r="AI33" s="242">
        <v>102</v>
      </c>
      <c r="AJ33" s="242">
        <v>40</v>
      </c>
      <c r="AK33" s="242">
        <v>49</v>
      </c>
      <c r="AL33" s="242">
        <v>116</v>
      </c>
      <c r="AM33" s="242">
        <v>154</v>
      </c>
      <c r="AN33" s="242">
        <v>253</v>
      </c>
      <c r="AO33" s="242">
        <v>98</v>
      </c>
      <c r="AP33" s="242">
        <v>49</v>
      </c>
      <c r="AQ33" s="242">
        <v>68</v>
      </c>
      <c r="AR33" s="242">
        <v>7160</v>
      </c>
      <c r="AS33" s="242">
        <v>39</v>
      </c>
      <c r="AT33" s="242">
        <v>64</v>
      </c>
      <c r="AU33" s="242">
        <v>19</v>
      </c>
      <c r="AV33" s="242">
        <v>331</v>
      </c>
      <c r="AW33" s="242">
        <v>68</v>
      </c>
      <c r="AX33" s="242">
        <v>63</v>
      </c>
      <c r="AY33" s="242">
        <v>3002</v>
      </c>
      <c r="AZ33" s="242">
        <v>747</v>
      </c>
      <c r="BA33" s="242">
        <v>5591</v>
      </c>
      <c r="BB33" s="242">
        <v>3243</v>
      </c>
      <c r="BC33" s="242">
        <v>1094</v>
      </c>
      <c r="BD33" s="242">
        <v>582</v>
      </c>
      <c r="BE33" s="242">
        <v>467</v>
      </c>
      <c r="BF33" s="242">
        <v>205</v>
      </c>
      <c r="BG33" s="242">
        <v>5070</v>
      </c>
      <c r="BH33" s="242">
        <v>465</v>
      </c>
      <c r="BI33" s="242">
        <v>905</v>
      </c>
      <c r="BJ33" s="242">
        <v>584</v>
      </c>
      <c r="BK33" s="242">
        <v>683</v>
      </c>
      <c r="BL33" s="242">
        <v>574</v>
      </c>
      <c r="BM33" s="242">
        <v>572</v>
      </c>
      <c r="BN33" s="242">
        <v>387</v>
      </c>
      <c r="BO33" s="242">
        <v>382</v>
      </c>
      <c r="BP33" s="242">
        <v>518</v>
      </c>
      <c r="BQ33" s="242">
        <v>324</v>
      </c>
      <c r="BR33" s="242">
        <v>2492</v>
      </c>
      <c r="BS33" s="242">
        <v>4809</v>
      </c>
      <c r="BT33" s="242">
        <v>70</v>
      </c>
      <c r="BU33" s="242">
        <v>3136</v>
      </c>
      <c r="BV33" s="242">
        <v>733</v>
      </c>
      <c r="BW33" s="242">
        <v>428</v>
      </c>
      <c r="BX33" s="242">
        <v>447</v>
      </c>
      <c r="BY33" s="242">
        <v>65</v>
      </c>
      <c r="BZ33" s="242">
        <v>2913</v>
      </c>
      <c r="CA33" s="242">
        <v>323</v>
      </c>
      <c r="CB33" s="242">
        <v>11387</v>
      </c>
      <c r="CC33" s="242">
        <v>145</v>
      </c>
      <c r="CD33" s="242">
        <v>1429</v>
      </c>
      <c r="CE33" s="242">
        <v>5101</v>
      </c>
      <c r="CF33" s="242">
        <v>645</v>
      </c>
      <c r="CG33" s="242">
        <v>832</v>
      </c>
      <c r="CH33" s="242">
        <v>341</v>
      </c>
      <c r="CI33" s="242">
        <v>486</v>
      </c>
      <c r="CJ33" s="242">
        <v>878</v>
      </c>
      <c r="CK33" s="242">
        <v>551</v>
      </c>
      <c r="CL33" s="242">
        <v>774</v>
      </c>
      <c r="CM33" s="242">
        <v>140</v>
      </c>
      <c r="CN33" s="242">
        <v>162</v>
      </c>
      <c r="CO33" s="242">
        <v>1405</v>
      </c>
      <c r="CP33" s="242">
        <v>4922</v>
      </c>
      <c r="CQ33" s="242">
        <v>665</v>
      </c>
      <c r="CR33" s="242">
        <v>2024</v>
      </c>
      <c r="CS33" s="242">
        <v>1308</v>
      </c>
      <c r="CT33" s="242">
        <v>821</v>
      </c>
      <c r="CU33" s="242">
        <v>104</v>
      </c>
      <c r="CV33" s="242">
        <v>113</v>
      </c>
    </row>
    <row r="34" spans="1:100">
      <c r="A34" s="242" t="s">
        <v>331</v>
      </c>
      <c r="B34" s="242" t="s">
        <v>158</v>
      </c>
      <c r="C34" s="242">
        <f t="shared" si="0"/>
        <v>2.6577999999999999</v>
      </c>
      <c r="D34" s="242">
        <v>265.77999999999997</v>
      </c>
      <c r="E34" s="242">
        <v>11665</v>
      </c>
      <c r="F34" s="242">
        <v>5507</v>
      </c>
      <c r="G34" s="242">
        <v>6158</v>
      </c>
      <c r="H34" s="242">
        <v>1038</v>
      </c>
      <c r="I34" s="242">
        <v>1857</v>
      </c>
      <c r="J34" s="242">
        <v>1376</v>
      </c>
      <c r="K34" s="242">
        <v>1592</v>
      </c>
      <c r="L34" s="242">
        <v>1516</v>
      </c>
      <c r="M34" s="242">
        <v>1355</v>
      </c>
      <c r="N34" s="242">
        <v>1327</v>
      </c>
      <c r="O34" s="242">
        <v>871</v>
      </c>
      <c r="P34" s="242">
        <v>530</v>
      </c>
      <c r="Q34" s="242">
        <v>203</v>
      </c>
      <c r="R34" s="242">
        <v>11585</v>
      </c>
      <c r="S34" s="242">
        <v>80</v>
      </c>
      <c r="T34" s="242">
        <v>2655</v>
      </c>
      <c r="U34" s="242">
        <v>962</v>
      </c>
      <c r="V34" s="242">
        <v>156</v>
      </c>
      <c r="W34" s="242">
        <v>185</v>
      </c>
      <c r="X34" s="242">
        <v>226</v>
      </c>
      <c r="Y34" s="242">
        <v>395</v>
      </c>
      <c r="Z34" s="242">
        <v>9347</v>
      </c>
      <c r="AA34" s="242">
        <v>223</v>
      </c>
      <c r="AB34" s="242">
        <v>3</v>
      </c>
      <c r="AC34" s="242">
        <v>139</v>
      </c>
      <c r="AD34" s="242">
        <v>470</v>
      </c>
      <c r="AE34" s="242">
        <v>55</v>
      </c>
      <c r="AF34" s="242">
        <v>115</v>
      </c>
      <c r="AG34" s="242">
        <v>118</v>
      </c>
      <c r="AH34" s="242">
        <v>110</v>
      </c>
      <c r="AI34" s="242">
        <v>76</v>
      </c>
      <c r="AJ34" s="242">
        <v>37</v>
      </c>
      <c r="AK34" s="242">
        <v>40</v>
      </c>
      <c r="AL34" s="242">
        <v>105</v>
      </c>
      <c r="AM34" s="242">
        <v>207</v>
      </c>
      <c r="AN34" s="242">
        <v>401</v>
      </c>
      <c r="AO34" s="242">
        <v>124</v>
      </c>
      <c r="AP34" s="242">
        <v>49</v>
      </c>
      <c r="AQ34" s="242">
        <v>46</v>
      </c>
      <c r="AR34" s="242">
        <v>6569</v>
      </c>
      <c r="AS34" s="242">
        <v>33</v>
      </c>
      <c r="AT34" s="242">
        <v>25</v>
      </c>
      <c r="AU34" s="242">
        <v>17</v>
      </c>
      <c r="AV34" s="242">
        <v>302</v>
      </c>
      <c r="AW34" s="242">
        <v>34</v>
      </c>
      <c r="AX34" s="242">
        <v>60</v>
      </c>
      <c r="AY34" s="242">
        <v>3840</v>
      </c>
      <c r="AZ34" s="242">
        <v>785</v>
      </c>
      <c r="BA34" s="242">
        <v>5053</v>
      </c>
      <c r="BB34" s="242">
        <v>2701</v>
      </c>
      <c r="BC34" s="242">
        <v>1030</v>
      </c>
      <c r="BD34" s="242">
        <v>413</v>
      </c>
      <c r="BE34" s="242">
        <v>704</v>
      </c>
      <c r="BF34" s="242">
        <v>205</v>
      </c>
      <c r="BG34" s="242">
        <v>4289</v>
      </c>
      <c r="BH34" s="242">
        <v>300</v>
      </c>
      <c r="BI34" s="242">
        <v>567</v>
      </c>
      <c r="BJ34" s="242">
        <v>365</v>
      </c>
      <c r="BK34" s="242">
        <v>537</v>
      </c>
      <c r="BL34" s="242">
        <v>512</v>
      </c>
      <c r="BM34" s="242">
        <v>567</v>
      </c>
      <c r="BN34" s="242">
        <v>368</v>
      </c>
      <c r="BO34" s="242">
        <v>383</v>
      </c>
      <c r="BP34" s="242">
        <v>690</v>
      </c>
      <c r="BQ34" s="242">
        <v>373</v>
      </c>
      <c r="BR34" s="242">
        <v>3117</v>
      </c>
      <c r="BS34" s="242">
        <v>5001</v>
      </c>
      <c r="BT34" s="242">
        <v>80</v>
      </c>
      <c r="BU34" s="242">
        <v>2263</v>
      </c>
      <c r="BV34" s="242">
        <v>2021</v>
      </c>
      <c r="BW34" s="242">
        <v>225</v>
      </c>
      <c r="BX34" s="242">
        <v>399</v>
      </c>
      <c r="BY34" s="242">
        <v>93</v>
      </c>
      <c r="BZ34" s="242">
        <v>3619</v>
      </c>
      <c r="CA34" s="242">
        <v>550</v>
      </c>
      <c r="CB34" s="242">
        <v>11585</v>
      </c>
      <c r="CC34" s="242">
        <v>177</v>
      </c>
      <c r="CD34" s="242">
        <v>2139</v>
      </c>
      <c r="CE34" s="242">
        <v>3831</v>
      </c>
      <c r="CF34" s="242">
        <v>629</v>
      </c>
      <c r="CG34" s="242">
        <v>1117</v>
      </c>
      <c r="CH34" s="242">
        <v>247</v>
      </c>
      <c r="CI34" s="242">
        <v>778</v>
      </c>
      <c r="CJ34" s="242">
        <v>741</v>
      </c>
      <c r="CK34" s="242">
        <v>536</v>
      </c>
      <c r="CL34" s="242">
        <v>616</v>
      </c>
      <c r="CM34" s="242">
        <v>162</v>
      </c>
      <c r="CN34" s="242">
        <v>175</v>
      </c>
      <c r="CO34" s="242">
        <v>1662</v>
      </c>
      <c r="CP34" s="242">
        <v>5104</v>
      </c>
      <c r="CQ34" s="242">
        <v>337</v>
      </c>
      <c r="CR34" s="242">
        <v>1523</v>
      </c>
      <c r="CS34" s="242">
        <v>1794</v>
      </c>
      <c r="CT34" s="242">
        <v>1356</v>
      </c>
      <c r="CU34" s="242">
        <v>94</v>
      </c>
      <c r="CV34" s="242">
        <v>103</v>
      </c>
    </row>
    <row r="35" spans="1:100">
      <c r="A35" s="242" t="s">
        <v>332</v>
      </c>
      <c r="B35" s="242" t="s">
        <v>159</v>
      </c>
      <c r="C35" s="242">
        <f t="shared" si="0"/>
        <v>4.1037999999999997</v>
      </c>
      <c r="D35" s="242">
        <v>410.38</v>
      </c>
      <c r="E35" s="242">
        <v>20880</v>
      </c>
      <c r="F35" s="242">
        <v>10083</v>
      </c>
      <c r="G35" s="242">
        <v>10797</v>
      </c>
      <c r="H35" s="242">
        <v>1643</v>
      </c>
      <c r="I35" s="242">
        <v>3534</v>
      </c>
      <c r="J35" s="242">
        <v>2689</v>
      </c>
      <c r="K35" s="242">
        <v>2617</v>
      </c>
      <c r="L35" s="242">
        <v>2732</v>
      </c>
      <c r="M35" s="242">
        <v>2847</v>
      </c>
      <c r="N35" s="242">
        <v>1999</v>
      </c>
      <c r="O35" s="242">
        <v>1489</v>
      </c>
      <c r="P35" s="242">
        <v>973</v>
      </c>
      <c r="Q35" s="242">
        <v>357</v>
      </c>
      <c r="R35" s="242">
        <v>20733</v>
      </c>
      <c r="S35" s="242">
        <v>147</v>
      </c>
      <c r="T35" s="242">
        <v>4550</v>
      </c>
      <c r="U35" s="242">
        <v>2072</v>
      </c>
      <c r="V35" s="242">
        <v>340</v>
      </c>
      <c r="W35" s="242">
        <v>488</v>
      </c>
      <c r="X35" s="242">
        <v>376</v>
      </c>
      <c r="Y35" s="242">
        <v>868</v>
      </c>
      <c r="Z35" s="242">
        <v>16270</v>
      </c>
      <c r="AA35" s="242">
        <v>426</v>
      </c>
      <c r="AB35" s="242">
        <v>13</v>
      </c>
      <c r="AC35" s="242">
        <v>347</v>
      </c>
      <c r="AD35" s="242">
        <v>546</v>
      </c>
      <c r="AE35" s="242">
        <v>58</v>
      </c>
      <c r="AF35" s="242">
        <v>168</v>
      </c>
      <c r="AG35" s="242">
        <v>89</v>
      </c>
      <c r="AH35" s="242">
        <v>494</v>
      </c>
      <c r="AI35" s="242">
        <v>397</v>
      </c>
      <c r="AJ35" s="242">
        <v>113</v>
      </c>
      <c r="AK35" s="242">
        <v>80</v>
      </c>
      <c r="AL35" s="242">
        <v>231</v>
      </c>
      <c r="AM35" s="242">
        <v>376</v>
      </c>
      <c r="AN35" s="242">
        <v>943</v>
      </c>
      <c r="AO35" s="242">
        <v>238</v>
      </c>
      <c r="AP35" s="242">
        <v>20</v>
      </c>
      <c r="AQ35" s="242">
        <v>71</v>
      </c>
      <c r="AR35" s="242">
        <v>12417</v>
      </c>
      <c r="AS35" s="242">
        <v>41</v>
      </c>
      <c r="AT35" s="242">
        <v>143</v>
      </c>
      <c r="AU35" s="242">
        <v>12</v>
      </c>
      <c r="AV35" s="242">
        <v>863</v>
      </c>
      <c r="AW35" s="242">
        <v>261</v>
      </c>
      <c r="AX35" s="242">
        <v>82</v>
      </c>
      <c r="AY35" s="242">
        <v>5658</v>
      </c>
      <c r="AZ35" s="242">
        <v>1403</v>
      </c>
      <c r="BA35" s="242">
        <v>9378</v>
      </c>
      <c r="BB35" s="242">
        <v>4883</v>
      </c>
      <c r="BC35" s="242">
        <v>2018</v>
      </c>
      <c r="BD35" s="242">
        <v>804</v>
      </c>
      <c r="BE35" s="242">
        <v>1299</v>
      </c>
      <c r="BF35" s="242">
        <v>374</v>
      </c>
      <c r="BG35" s="242">
        <v>7962</v>
      </c>
      <c r="BH35" s="242">
        <v>489</v>
      </c>
      <c r="BI35" s="242">
        <v>715</v>
      </c>
      <c r="BJ35" s="242">
        <v>645</v>
      </c>
      <c r="BK35" s="242">
        <v>928</v>
      </c>
      <c r="BL35" s="242">
        <v>1107</v>
      </c>
      <c r="BM35" s="242">
        <v>1022</v>
      </c>
      <c r="BN35" s="242">
        <v>808</v>
      </c>
      <c r="BO35" s="242">
        <v>879</v>
      </c>
      <c r="BP35" s="242">
        <v>1369</v>
      </c>
      <c r="BQ35" s="242">
        <v>617</v>
      </c>
      <c r="BR35" s="242">
        <v>6010</v>
      </c>
      <c r="BS35" s="242">
        <v>8117</v>
      </c>
      <c r="BT35" s="242">
        <v>191</v>
      </c>
      <c r="BU35" s="242">
        <v>4628</v>
      </c>
      <c r="BV35" s="242">
        <v>2099</v>
      </c>
      <c r="BW35" s="242">
        <v>187</v>
      </c>
      <c r="BX35" s="242">
        <v>1074</v>
      </c>
      <c r="BY35" s="242">
        <v>129</v>
      </c>
      <c r="BZ35" s="242">
        <v>5970</v>
      </c>
      <c r="CA35" s="242">
        <v>788</v>
      </c>
      <c r="CB35" s="242">
        <v>20733</v>
      </c>
      <c r="CC35" s="242">
        <v>470</v>
      </c>
      <c r="CD35" s="242">
        <v>3108</v>
      </c>
      <c r="CE35" s="242">
        <v>7044</v>
      </c>
      <c r="CF35" s="242">
        <v>1013</v>
      </c>
      <c r="CG35" s="242">
        <v>1388</v>
      </c>
      <c r="CH35" s="242">
        <v>408</v>
      </c>
      <c r="CI35" s="242">
        <v>1116</v>
      </c>
      <c r="CJ35" s="242">
        <v>1545</v>
      </c>
      <c r="CK35" s="242">
        <v>1026</v>
      </c>
      <c r="CL35" s="242">
        <v>922</v>
      </c>
      <c r="CM35" s="242">
        <v>351</v>
      </c>
      <c r="CN35" s="242">
        <v>348</v>
      </c>
      <c r="CO35" s="242">
        <v>2572</v>
      </c>
      <c r="CP35" s="242">
        <v>8348</v>
      </c>
      <c r="CQ35" s="242">
        <v>362</v>
      </c>
      <c r="CR35" s="242">
        <v>4204</v>
      </c>
      <c r="CS35" s="242">
        <v>2852</v>
      </c>
      <c r="CT35" s="242">
        <v>459</v>
      </c>
      <c r="CU35" s="242">
        <v>471</v>
      </c>
      <c r="CV35" s="242">
        <v>231</v>
      </c>
    </row>
    <row r="36" spans="1:100">
      <c r="A36" s="242" t="s">
        <v>333</v>
      </c>
      <c r="B36" s="242" t="s">
        <v>160</v>
      </c>
      <c r="C36" s="242">
        <f t="shared" si="0"/>
        <v>3.0920999999999998</v>
      </c>
      <c r="D36" s="242">
        <v>309.20999999999998</v>
      </c>
      <c r="E36" s="242">
        <v>21762</v>
      </c>
      <c r="F36" s="242">
        <v>11793</v>
      </c>
      <c r="G36" s="242">
        <v>9969</v>
      </c>
      <c r="H36" s="242">
        <v>1149</v>
      </c>
      <c r="I36" s="242">
        <v>1518</v>
      </c>
      <c r="J36" s="242">
        <v>5861</v>
      </c>
      <c r="K36" s="242">
        <v>6733</v>
      </c>
      <c r="L36" s="242">
        <v>2548</v>
      </c>
      <c r="M36" s="242">
        <v>1801</v>
      </c>
      <c r="N36" s="242">
        <v>1024</v>
      </c>
      <c r="O36" s="242">
        <v>621</v>
      </c>
      <c r="P36" s="242">
        <v>383</v>
      </c>
      <c r="Q36" s="242">
        <v>132</v>
      </c>
      <c r="R36" s="242">
        <v>20194</v>
      </c>
      <c r="S36" s="242">
        <v>1568</v>
      </c>
      <c r="T36" s="242">
        <v>2615</v>
      </c>
      <c r="U36" s="242">
        <v>8517</v>
      </c>
      <c r="V36" s="242">
        <v>292</v>
      </c>
      <c r="W36" s="242">
        <v>576</v>
      </c>
      <c r="X36" s="242">
        <v>1368</v>
      </c>
      <c r="Y36" s="242">
        <v>6281</v>
      </c>
      <c r="Z36" s="242">
        <v>8050</v>
      </c>
      <c r="AA36" s="242">
        <v>346</v>
      </c>
      <c r="AB36" s="242">
        <v>9</v>
      </c>
      <c r="AC36" s="242">
        <v>1810</v>
      </c>
      <c r="AD36" s="242">
        <v>716</v>
      </c>
      <c r="AE36" s="242">
        <v>172</v>
      </c>
      <c r="AF36" s="242">
        <v>314</v>
      </c>
      <c r="AG36" s="242">
        <v>296</v>
      </c>
      <c r="AH36" s="242">
        <v>1752</v>
      </c>
      <c r="AI36" s="242">
        <v>589</v>
      </c>
      <c r="AJ36" s="242">
        <v>145</v>
      </c>
      <c r="AK36" s="242">
        <v>1689</v>
      </c>
      <c r="AL36" s="242">
        <v>929</v>
      </c>
      <c r="AM36" s="242">
        <v>1454</v>
      </c>
      <c r="AN36" s="242">
        <v>1795</v>
      </c>
      <c r="AO36" s="242">
        <v>759</v>
      </c>
      <c r="AP36" s="242">
        <v>439</v>
      </c>
      <c r="AQ36" s="242">
        <v>499</v>
      </c>
      <c r="AR36" s="242">
        <v>8955</v>
      </c>
      <c r="AS36" s="242">
        <v>378</v>
      </c>
      <c r="AT36" s="242">
        <v>948</v>
      </c>
      <c r="AU36" s="242">
        <v>72</v>
      </c>
      <c r="AV36" s="242">
        <v>2662</v>
      </c>
      <c r="AW36" s="242">
        <v>457</v>
      </c>
      <c r="AX36" s="242">
        <v>143</v>
      </c>
      <c r="AY36" s="242">
        <v>6489</v>
      </c>
      <c r="AZ36" s="242">
        <v>1659</v>
      </c>
      <c r="BA36" s="242">
        <v>12677</v>
      </c>
      <c r="BB36" s="242">
        <v>7172</v>
      </c>
      <c r="BC36" s="242">
        <v>1461</v>
      </c>
      <c r="BD36" s="242">
        <v>933</v>
      </c>
      <c r="BE36" s="242">
        <v>1375</v>
      </c>
      <c r="BF36" s="242">
        <v>1736</v>
      </c>
      <c r="BG36" s="242">
        <v>10801</v>
      </c>
      <c r="BH36" s="242">
        <v>1025</v>
      </c>
      <c r="BI36" s="242">
        <v>3261</v>
      </c>
      <c r="BJ36" s="242">
        <v>1631</v>
      </c>
      <c r="BK36" s="242">
        <v>976</v>
      </c>
      <c r="BL36" s="242">
        <v>653</v>
      </c>
      <c r="BM36" s="242">
        <v>672</v>
      </c>
      <c r="BN36" s="242">
        <v>874</v>
      </c>
      <c r="BO36" s="242">
        <v>312</v>
      </c>
      <c r="BP36" s="242">
        <v>1398</v>
      </c>
      <c r="BQ36" s="242">
        <v>4866</v>
      </c>
      <c r="BR36" s="242">
        <v>2626</v>
      </c>
      <c r="BS36" s="242">
        <v>11130</v>
      </c>
      <c r="BT36" s="242">
        <v>2089</v>
      </c>
      <c r="BU36" s="242">
        <v>2296</v>
      </c>
      <c r="BV36" s="242">
        <v>1926</v>
      </c>
      <c r="BW36" s="242">
        <v>1793</v>
      </c>
      <c r="BX36" s="242">
        <v>4920</v>
      </c>
      <c r="BY36" s="242">
        <v>196</v>
      </c>
      <c r="BZ36" s="242">
        <v>7764</v>
      </c>
      <c r="CA36" s="242">
        <v>4061</v>
      </c>
      <c r="CB36" s="242">
        <v>20194</v>
      </c>
      <c r="CC36" s="242">
        <v>682</v>
      </c>
      <c r="CD36" s="242">
        <v>6433</v>
      </c>
      <c r="CE36" s="242">
        <v>5684</v>
      </c>
      <c r="CF36" s="242">
        <v>580</v>
      </c>
      <c r="CG36" s="242">
        <v>5090</v>
      </c>
      <c r="CH36" s="242">
        <v>100</v>
      </c>
      <c r="CI36" s="242">
        <v>768</v>
      </c>
      <c r="CJ36" s="242">
        <v>722</v>
      </c>
      <c r="CK36" s="242">
        <v>360</v>
      </c>
      <c r="CL36" s="242">
        <v>1527</v>
      </c>
      <c r="CM36" s="242">
        <v>225</v>
      </c>
      <c r="CN36" s="242">
        <v>1759</v>
      </c>
      <c r="CO36" s="242">
        <v>1916</v>
      </c>
      <c r="CP36" s="242">
        <v>11954</v>
      </c>
      <c r="CQ36" s="242">
        <v>200</v>
      </c>
      <c r="CR36" s="242">
        <v>535</v>
      </c>
      <c r="CS36" s="242">
        <v>914</v>
      </c>
      <c r="CT36" s="242">
        <v>9879</v>
      </c>
      <c r="CU36" s="242">
        <v>426</v>
      </c>
      <c r="CV36" s="242">
        <v>824</v>
      </c>
    </row>
    <row r="37" spans="1:100">
      <c r="A37" s="242" t="s">
        <v>334</v>
      </c>
      <c r="B37" s="242" t="s">
        <v>161</v>
      </c>
      <c r="C37" s="242">
        <f t="shared" si="0"/>
        <v>4.9725000000000001</v>
      </c>
      <c r="D37" s="242">
        <v>497.25</v>
      </c>
      <c r="E37" s="242">
        <v>20144</v>
      </c>
      <c r="F37" s="242">
        <v>9757</v>
      </c>
      <c r="G37" s="242">
        <v>10387</v>
      </c>
      <c r="H37" s="242">
        <v>1350</v>
      </c>
      <c r="I37" s="242">
        <v>2627</v>
      </c>
      <c r="J37" s="242">
        <v>2474</v>
      </c>
      <c r="K37" s="242">
        <v>2551</v>
      </c>
      <c r="L37" s="242">
        <v>2748</v>
      </c>
      <c r="M37" s="242">
        <v>2863</v>
      </c>
      <c r="N37" s="242">
        <v>2233</v>
      </c>
      <c r="O37" s="242">
        <v>1756</v>
      </c>
      <c r="P37" s="242">
        <v>1094</v>
      </c>
      <c r="Q37" s="242">
        <v>453</v>
      </c>
      <c r="R37" s="242">
        <v>20036</v>
      </c>
      <c r="S37" s="242">
        <v>108</v>
      </c>
      <c r="T37" s="242">
        <v>4210</v>
      </c>
      <c r="U37" s="242">
        <v>1200</v>
      </c>
      <c r="V37" s="242">
        <v>240</v>
      </c>
      <c r="W37" s="242">
        <v>259</v>
      </c>
      <c r="X37" s="242">
        <v>222</v>
      </c>
      <c r="Y37" s="242">
        <v>481</v>
      </c>
      <c r="Z37" s="242">
        <v>17508</v>
      </c>
      <c r="AA37" s="242">
        <v>383</v>
      </c>
      <c r="AB37" s="242">
        <v>4</v>
      </c>
      <c r="AC37" s="242">
        <v>202</v>
      </c>
      <c r="AD37" s="242">
        <v>475</v>
      </c>
      <c r="AE37" s="242">
        <v>65</v>
      </c>
      <c r="AF37" s="242">
        <v>104</v>
      </c>
      <c r="AG37" s="242">
        <v>125</v>
      </c>
      <c r="AH37" s="242">
        <v>127</v>
      </c>
      <c r="AI37" s="242">
        <v>72</v>
      </c>
      <c r="AJ37" s="242">
        <v>18</v>
      </c>
      <c r="AK37" s="242">
        <v>90</v>
      </c>
      <c r="AL37" s="242">
        <v>152</v>
      </c>
      <c r="AM37" s="242">
        <v>263</v>
      </c>
      <c r="AN37" s="242">
        <v>331</v>
      </c>
      <c r="AO37" s="242">
        <v>142</v>
      </c>
      <c r="AP37" s="242">
        <v>35</v>
      </c>
      <c r="AQ37" s="242">
        <v>48</v>
      </c>
      <c r="AR37" s="242">
        <v>12822</v>
      </c>
      <c r="AS37" s="242">
        <v>36</v>
      </c>
      <c r="AT37" s="242">
        <v>54</v>
      </c>
      <c r="AU37" s="242">
        <v>18</v>
      </c>
      <c r="AV37" s="242">
        <v>204</v>
      </c>
      <c r="AW37" s="242">
        <v>30</v>
      </c>
      <c r="AX37" s="242">
        <v>70</v>
      </c>
      <c r="AY37" s="242">
        <v>5535</v>
      </c>
      <c r="AZ37" s="242">
        <v>1376</v>
      </c>
      <c r="BA37" s="242">
        <v>10078</v>
      </c>
      <c r="BB37" s="242">
        <v>5777</v>
      </c>
      <c r="BC37" s="242">
        <v>2077</v>
      </c>
      <c r="BD37" s="242">
        <v>855</v>
      </c>
      <c r="BE37" s="242">
        <v>972</v>
      </c>
      <c r="BF37" s="242">
        <v>397</v>
      </c>
      <c r="BG37" s="242">
        <v>9004</v>
      </c>
      <c r="BH37" s="242">
        <v>636</v>
      </c>
      <c r="BI37" s="242">
        <v>1159</v>
      </c>
      <c r="BJ37" s="242">
        <v>1003</v>
      </c>
      <c r="BK37" s="242">
        <v>1300</v>
      </c>
      <c r="BL37" s="242">
        <v>1151</v>
      </c>
      <c r="BM37" s="242">
        <v>1144</v>
      </c>
      <c r="BN37" s="242">
        <v>777</v>
      </c>
      <c r="BO37" s="242">
        <v>774</v>
      </c>
      <c r="BP37" s="242">
        <v>1060</v>
      </c>
      <c r="BQ37" s="242">
        <v>619</v>
      </c>
      <c r="BR37" s="242">
        <v>4845</v>
      </c>
      <c r="BS37" s="242">
        <v>8930</v>
      </c>
      <c r="BT37" s="242">
        <v>88</v>
      </c>
      <c r="BU37" s="242">
        <v>5602</v>
      </c>
      <c r="BV37" s="242">
        <v>1846</v>
      </c>
      <c r="BW37" s="242">
        <v>443</v>
      </c>
      <c r="BX37" s="242">
        <v>905</v>
      </c>
      <c r="BY37" s="242">
        <v>135</v>
      </c>
      <c r="BZ37" s="242">
        <v>5864</v>
      </c>
      <c r="CA37" s="242">
        <v>632</v>
      </c>
      <c r="CB37" s="242">
        <v>20036</v>
      </c>
      <c r="CC37" s="242">
        <v>339</v>
      </c>
      <c r="CD37" s="242">
        <v>3002</v>
      </c>
      <c r="CE37" s="242">
        <v>8566</v>
      </c>
      <c r="CF37" s="242">
        <v>1201</v>
      </c>
      <c r="CG37" s="242">
        <v>1841</v>
      </c>
      <c r="CH37" s="242">
        <v>630</v>
      </c>
      <c r="CI37" s="242">
        <v>976</v>
      </c>
      <c r="CJ37" s="242">
        <v>1502</v>
      </c>
      <c r="CK37" s="242">
        <v>986</v>
      </c>
      <c r="CL37" s="242">
        <v>1291</v>
      </c>
      <c r="CM37" s="242">
        <v>216</v>
      </c>
      <c r="CN37" s="242">
        <v>288</v>
      </c>
      <c r="CO37" s="242">
        <v>2608</v>
      </c>
      <c r="CP37" s="242">
        <v>9221</v>
      </c>
      <c r="CQ37" s="242">
        <v>825</v>
      </c>
      <c r="CR37" s="242">
        <v>3969</v>
      </c>
      <c r="CS37" s="242">
        <v>2285</v>
      </c>
      <c r="CT37" s="242">
        <v>1932</v>
      </c>
      <c r="CU37" s="242">
        <v>210</v>
      </c>
      <c r="CV37" s="242">
        <v>291</v>
      </c>
    </row>
    <row r="38" spans="1:100">
      <c r="A38" s="242" t="s">
        <v>335</v>
      </c>
      <c r="B38" s="242" t="s">
        <v>162</v>
      </c>
      <c r="C38" s="242">
        <f t="shared" si="0"/>
        <v>1.0104</v>
      </c>
      <c r="D38" s="242">
        <v>101.04</v>
      </c>
      <c r="E38" s="242">
        <v>10360</v>
      </c>
      <c r="F38" s="242">
        <v>5198</v>
      </c>
      <c r="G38" s="242">
        <v>5161</v>
      </c>
      <c r="H38" s="242">
        <v>1111</v>
      </c>
      <c r="I38" s="242">
        <v>2263</v>
      </c>
      <c r="J38" s="242">
        <v>1554</v>
      </c>
      <c r="K38" s="242">
        <v>1784</v>
      </c>
      <c r="L38" s="242">
        <v>1468</v>
      </c>
      <c r="M38" s="242">
        <v>836</v>
      </c>
      <c r="N38" s="242">
        <v>565</v>
      </c>
      <c r="O38" s="242">
        <v>420</v>
      </c>
      <c r="P38" s="242">
        <v>294</v>
      </c>
      <c r="Q38" s="242">
        <v>65</v>
      </c>
      <c r="R38" s="242">
        <v>10260</v>
      </c>
      <c r="S38" s="242">
        <v>100</v>
      </c>
      <c r="T38" s="242">
        <v>1780</v>
      </c>
      <c r="U38" s="242">
        <v>4560</v>
      </c>
      <c r="V38" s="242">
        <v>238</v>
      </c>
      <c r="W38" s="242">
        <v>935</v>
      </c>
      <c r="X38" s="242">
        <v>1640</v>
      </c>
      <c r="Y38" s="242">
        <v>1748</v>
      </c>
      <c r="Z38" s="242">
        <v>583</v>
      </c>
      <c r="AA38" s="242">
        <v>81</v>
      </c>
      <c r="AB38" s="242">
        <v>1</v>
      </c>
      <c r="AC38" s="242">
        <v>144</v>
      </c>
      <c r="AD38" s="242">
        <v>169</v>
      </c>
      <c r="AE38" s="242">
        <v>39</v>
      </c>
      <c r="AF38" s="242">
        <v>82</v>
      </c>
      <c r="AG38" s="242">
        <v>68</v>
      </c>
      <c r="AH38" s="242">
        <v>575</v>
      </c>
      <c r="AI38" s="242">
        <v>3007</v>
      </c>
      <c r="AJ38" s="242">
        <v>3078</v>
      </c>
      <c r="AK38" s="242">
        <v>96</v>
      </c>
      <c r="AL38" s="242">
        <v>374</v>
      </c>
      <c r="AM38" s="242">
        <v>597</v>
      </c>
      <c r="AN38" s="242">
        <v>912</v>
      </c>
      <c r="AO38" s="242">
        <v>374</v>
      </c>
      <c r="AP38" s="242">
        <v>68</v>
      </c>
      <c r="AQ38" s="242">
        <v>113</v>
      </c>
      <c r="AR38" s="242">
        <v>1849</v>
      </c>
      <c r="AS38" s="242">
        <v>84</v>
      </c>
      <c r="AT38" s="242">
        <v>101</v>
      </c>
      <c r="AU38" s="242">
        <v>3</v>
      </c>
      <c r="AV38" s="242">
        <v>7052</v>
      </c>
      <c r="AW38" s="242">
        <v>146</v>
      </c>
      <c r="AX38" s="242">
        <v>36</v>
      </c>
      <c r="AY38" s="242">
        <v>465</v>
      </c>
      <c r="AZ38" s="242">
        <v>623</v>
      </c>
      <c r="BA38" s="242">
        <v>3553</v>
      </c>
      <c r="BB38" s="242">
        <v>1153</v>
      </c>
      <c r="BC38" s="242">
        <v>926</v>
      </c>
      <c r="BD38" s="242">
        <v>411</v>
      </c>
      <c r="BE38" s="242">
        <v>728</v>
      </c>
      <c r="BF38" s="242">
        <v>335</v>
      </c>
      <c r="BG38" s="242">
        <v>2676</v>
      </c>
      <c r="BH38" s="242">
        <v>121</v>
      </c>
      <c r="BI38" s="242">
        <v>260</v>
      </c>
      <c r="BJ38" s="242">
        <v>184</v>
      </c>
      <c r="BK38" s="242">
        <v>261</v>
      </c>
      <c r="BL38" s="242">
        <v>317</v>
      </c>
      <c r="BM38" s="242">
        <v>309</v>
      </c>
      <c r="BN38" s="242">
        <v>266</v>
      </c>
      <c r="BO38" s="242">
        <v>362</v>
      </c>
      <c r="BP38" s="242">
        <v>595</v>
      </c>
      <c r="BQ38" s="242">
        <v>724</v>
      </c>
      <c r="BR38" s="242">
        <v>2796</v>
      </c>
      <c r="BS38" s="242">
        <v>2936</v>
      </c>
      <c r="BT38" s="242">
        <v>589</v>
      </c>
      <c r="BU38" s="242">
        <v>1136</v>
      </c>
      <c r="BV38" s="242">
        <v>426</v>
      </c>
      <c r="BW38" s="242">
        <v>831</v>
      </c>
      <c r="BX38" s="242">
        <v>469</v>
      </c>
      <c r="BY38" s="242">
        <v>74</v>
      </c>
      <c r="BZ38" s="242">
        <v>2402</v>
      </c>
      <c r="CA38" s="242">
        <v>670</v>
      </c>
      <c r="CB38" s="242">
        <v>10260</v>
      </c>
      <c r="CC38" s="242">
        <v>84</v>
      </c>
      <c r="CD38" s="242">
        <v>1502</v>
      </c>
      <c r="CE38" s="242">
        <v>1872</v>
      </c>
      <c r="CF38" s="242">
        <v>233</v>
      </c>
      <c r="CG38" s="242">
        <v>531</v>
      </c>
      <c r="CH38" s="242">
        <v>62</v>
      </c>
      <c r="CI38" s="242">
        <v>353</v>
      </c>
      <c r="CJ38" s="242">
        <v>786</v>
      </c>
      <c r="CK38" s="242">
        <v>275</v>
      </c>
      <c r="CL38" s="242">
        <v>123</v>
      </c>
      <c r="CM38" s="242">
        <v>378</v>
      </c>
      <c r="CN38" s="242">
        <v>196</v>
      </c>
      <c r="CO38" s="242">
        <v>931</v>
      </c>
      <c r="CP38" s="242">
        <v>3068</v>
      </c>
      <c r="CQ38" s="242">
        <v>239</v>
      </c>
      <c r="CR38" s="242">
        <v>469</v>
      </c>
      <c r="CS38" s="242">
        <v>1687</v>
      </c>
      <c r="CT38" s="242">
        <v>487</v>
      </c>
      <c r="CU38" s="242">
        <v>185</v>
      </c>
      <c r="CV38" s="242">
        <v>132</v>
      </c>
    </row>
    <row r="39" spans="1:100">
      <c r="A39" s="242" t="s">
        <v>336</v>
      </c>
      <c r="B39" s="242" t="s">
        <v>163</v>
      </c>
      <c r="C39" s="242">
        <f t="shared" si="0"/>
        <v>5.7819000000000003</v>
      </c>
      <c r="D39" s="242">
        <v>578.19000000000005</v>
      </c>
      <c r="E39" s="242">
        <v>21676</v>
      </c>
      <c r="F39" s="242">
        <v>11195</v>
      </c>
      <c r="G39" s="242">
        <v>10481</v>
      </c>
      <c r="H39" s="242">
        <v>1316</v>
      </c>
      <c r="I39" s="242">
        <v>2561</v>
      </c>
      <c r="J39" s="242">
        <v>2702</v>
      </c>
      <c r="K39" s="242">
        <v>4192</v>
      </c>
      <c r="L39" s="242">
        <v>3217</v>
      </c>
      <c r="M39" s="242">
        <v>2695</v>
      </c>
      <c r="N39" s="242">
        <v>2257</v>
      </c>
      <c r="O39" s="242">
        <v>1310</v>
      </c>
      <c r="P39" s="242">
        <v>980</v>
      </c>
      <c r="Q39" s="242">
        <v>446</v>
      </c>
      <c r="R39" s="242">
        <v>21254</v>
      </c>
      <c r="S39" s="242">
        <v>422</v>
      </c>
      <c r="T39" s="242">
        <v>3942</v>
      </c>
      <c r="U39" s="242">
        <v>5186</v>
      </c>
      <c r="V39" s="242">
        <v>471</v>
      </c>
      <c r="W39" s="242">
        <v>1765</v>
      </c>
      <c r="X39" s="242">
        <v>1331</v>
      </c>
      <c r="Y39" s="242">
        <v>1619</v>
      </c>
      <c r="Z39" s="242">
        <v>10469</v>
      </c>
      <c r="AA39" s="242">
        <v>618</v>
      </c>
      <c r="AB39" s="242">
        <v>14</v>
      </c>
      <c r="AC39" s="242">
        <v>765</v>
      </c>
      <c r="AD39" s="242">
        <v>492</v>
      </c>
      <c r="AE39" s="242">
        <v>58</v>
      </c>
      <c r="AF39" s="242">
        <v>336</v>
      </c>
      <c r="AG39" s="242">
        <v>237</v>
      </c>
      <c r="AH39" s="242">
        <v>1466</v>
      </c>
      <c r="AI39" s="242">
        <v>4188</v>
      </c>
      <c r="AJ39" s="242">
        <v>302</v>
      </c>
      <c r="AK39" s="242">
        <v>162</v>
      </c>
      <c r="AL39" s="242">
        <v>586</v>
      </c>
      <c r="AM39" s="242">
        <v>320</v>
      </c>
      <c r="AN39" s="242">
        <v>685</v>
      </c>
      <c r="AO39" s="242">
        <v>277</v>
      </c>
      <c r="AP39" s="242">
        <v>432</v>
      </c>
      <c r="AQ39" s="242">
        <v>269</v>
      </c>
      <c r="AR39" s="242">
        <v>7314</v>
      </c>
      <c r="AS39" s="242">
        <v>145</v>
      </c>
      <c r="AT39" s="242">
        <v>585</v>
      </c>
      <c r="AU39" s="242">
        <v>168</v>
      </c>
      <c r="AV39" s="242">
        <v>5908</v>
      </c>
      <c r="AW39" s="242">
        <v>564</v>
      </c>
      <c r="AX39" s="242">
        <v>124</v>
      </c>
      <c r="AY39" s="242">
        <v>5325</v>
      </c>
      <c r="AZ39" s="242">
        <v>1543</v>
      </c>
      <c r="BA39" s="242">
        <v>11262</v>
      </c>
      <c r="BB39" s="242">
        <v>6181</v>
      </c>
      <c r="BC39" s="242">
        <v>1734</v>
      </c>
      <c r="BD39" s="242">
        <v>1796</v>
      </c>
      <c r="BE39" s="242">
        <v>1073</v>
      </c>
      <c r="BF39" s="242">
        <v>478</v>
      </c>
      <c r="BG39" s="242">
        <v>10054</v>
      </c>
      <c r="BH39" s="242">
        <v>1077</v>
      </c>
      <c r="BI39" s="242">
        <v>3572</v>
      </c>
      <c r="BJ39" s="242">
        <v>1542</v>
      </c>
      <c r="BK39" s="242">
        <v>936</v>
      </c>
      <c r="BL39" s="242">
        <v>606</v>
      </c>
      <c r="BM39" s="242">
        <v>665</v>
      </c>
      <c r="BN39" s="242">
        <v>602</v>
      </c>
      <c r="BO39" s="242">
        <v>419</v>
      </c>
      <c r="BP39" s="242">
        <v>635</v>
      </c>
      <c r="BQ39" s="242">
        <v>1198</v>
      </c>
      <c r="BR39" s="242">
        <v>3400</v>
      </c>
      <c r="BS39" s="242">
        <v>9255</v>
      </c>
      <c r="BT39" s="242">
        <v>569</v>
      </c>
      <c r="BU39" s="242">
        <v>4660</v>
      </c>
      <c r="BV39" s="242">
        <v>445</v>
      </c>
      <c r="BW39" s="242">
        <v>1463</v>
      </c>
      <c r="BX39" s="242">
        <v>2558</v>
      </c>
      <c r="BY39" s="242">
        <v>129</v>
      </c>
      <c r="BZ39" s="242">
        <v>5266</v>
      </c>
      <c r="CA39" s="242">
        <v>1269</v>
      </c>
      <c r="CB39" s="242">
        <v>21254</v>
      </c>
      <c r="CC39" s="242">
        <v>452</v>
      </c>
      <c r="CD39" s="242">
        <v>3212</v>
      </c>
      <c r="CE39" s="242">
        <v>9160</v>
      </c>
      <c r="CF39" s="242">
        <v>1017</v>
      </c>
      <c r="CG39" s="242">
        <v>2996</v>
      </c>
      <c r="CH39" s="242">
        <v>331</v>
      </c>
      <c r="CI39" s="242">
        <v>466</v>
      </c>
      <c r="CJ39" s="242">
        <v>1325</v>
      </c>
      <c r="CK39" s="242">
        <v>581</v>
      </c>
      <c r="CL39" s="242">
        <v>1344</v>
      </c>
      <c r="CM39" s="242">
        <v>435</v>
      </c>
      <c r="CN39" s="242">
        <v>760</v>
      </c>
      <c r="CO39" s="242">
        <v>2371</v>
      </c>
      <c r="CP39" s="242">
        <v>9720</v>
      </c>
      <c r="CQ39" s="242">
        <v>1509</v>
      </c>
      <c r="CR39" s="242">
        <v>1647</v>
      </c>
      <c r="CS39" s="242">
        <v>1710</v>
      </c>
      <c r="CT39" s="242">
        <v>2973</v>
      </c>
      <c r="CU39" s="242">
        <v>1881</v>
      </c>
      <c r="CV39" s="242">
        <v>465</v>
      </c>
    </row>
    <row r="40" spans="1:100">
      <c r="A40" s="242" t="s">
        <v>337</v>
      </c>
      <c r="B40" s="242" t="s">
        <v>164</v>
      </c>
      <c r="C40" s="242">
        <f t="shared" si="0"/>
        <v>5.8787000000000003</v>
      </c>
      <c r="D40" s="242">
        <v>587.87</v>
      </c>
      <c r="E40" s="242">
        <v>13451</v>
      </c>
      <c r="F40" s="242">
        <v>6611</v>
      </c>
      <c r="G40" s="242">
        <v>6840</v>
      </c>
      <c r="H40" s="242">
        <v>1183</v>
      </c>
      <c r="I40" s="242">
        <v>1980</v>
      </c>
      <c r="J40" s="242">
        <v>4225</v>
      </c>
      <c r="K40" s="242">
        <v>1843</v>
      </c>
      <c r="L40" s="242">
        <v>1428</v>
      </c>
      <c r="M40" s="242">
        <v>1105</v>
      </c>
      <c r="N40" s="242">
        <v>708</v>
      </c>
      <c r="O40" s="242">
        <v>574</v>
      </c>
      <c r="P40" s="242">
        <v>318</v>
      </c>
      <c r="Q40" s="242">
        <v>81</v>
      </c>
      <c r="R40" s="242">
        <v>10829</v>
      </c>
      <c r="S40" s="242">
        <v>2622</v>
      </c>
      <c r="T40" s="242">
        <v>2028</v>
      </c>
      <c r="U40" s="242">
        <v>4987</v>
      </c>
      <c r="V40" s="242">
        <v>236</v>
      </c>
      <c r="W40" s="242">
        <v>482</v>
      </c>
      <c r="X40" s="242">
        <v>870</v>
      </c>
      <c r="Y40" s="242">
        <v>3399</v>
      </c>
      <c r="Z40" s="242">
        <v>3847</v>
      </c>
      <c r="AA40" s="242">
        <v>218</v>
      </c>
      <c r="AB40" s="242">
        <v>5</v>
      </c>
      <c r="AC40" s="242">
        <v>522</v>
      </c>
      <c r="AD40" s="242">
        <v>508</v>
      </c>
      <c r="AE40" s="242">
        <v>86</v>
      </c>
      <c r="AF40" s="242">
        <v>203</v>
      </c>
      <c r="AG40" s="242">
        <v>158</v>
      </c>
      <c r="AH40" s="242">
        <v>712</v>
      </c>
      <c r="AI40" s="242">
        <v>1150</v>
      </c>
      <c r="AJ40" s="242">
        <v>518</v>
      </c>
      <c r="AK40" s="242">
        <v>581</v>
      </c>
      <c r="AL40" s="242">
        <v>346</v>
      </c>
      <c r="AM40" s="242">
        <v>1807</v>
      </c>
      <c r="AN40" s="242">
        <v>1300</v>
      </c>
      <c r="AO40" s="242">
        <v>1009</v>
      </c>
      <c r="AP40" s="242">
        <v>191</v>
      </c>
      <c r="AQ40" s="242">
        <v>291</v>
      </c>
      <c r="AR40" s="242">
        <v>5157</v>
      </c>
      <c r="AS40" s="242">
        <v>96</v>
      </c>
      <c r="AT40" s="242">
        <v>363</v>
      </c>
      <c r="AU40" s="242">
        <v>23</v>
      </c>
      <c r="AV40" s="242">
        <v>3993</v>
      </c>
      <c r="AW40" s="242">
        <v>199</v>
      </c>
      <c r="AX40" s="242">
        <v>50</v>
      </c>
      <c r="AY40" s="242">
        <v>2592</v>
      </c>
      <c r="AZ40" s="242">
        <v>979</v>
      </c>
      <c r="BA40" s="242">
        <v>4923</v>
      </c>
      <c r="BB40" s="242">
        <v>1556</v>
      </c>
      <c r="BC40" s="242">
        <v>924</v>
      </c>
      <c r="BD40" s="242">
        <v>266</v>
      </c>
      <c r="BE40" s="242">
        <v>912</v>
      </c>
      <c r="BF40" s="242">
        <v>1265</v>
      </c>
      <c r="BG40" s="242">
        <v>3561</v>
      </c>
      <c r="BH40" s="242">
        <v>154</v>
      </c>
      <c r="BI40" s="242">
        <v>335</v>
      </c>
      <c r="BJ40" s="242">
        <v>323</v>
      </c>
      <c r="BK40" s="242">
        <v>325</v>
      </c>
      <c r="BL40" s="242">
        <v>292</v>
      </c>
      <c r="BM40" s="242">
        <v>453</v>
      </c>
      <c r="BN40" s="242">
        <v>532</v>
      </c>
      <c r="BO40" s="242">
        <v>311</v>
      </c>
      <c r="BP40" s="242">
        <v>836</v>
      </c>
      <c r="BQ40" s="242">
        <v>3655</v>
      </c>
      <c r="BR40" s="242">
        <v>2822</v>
      </c>
      <c r="BS40" s="242">
        <v>4432</v>
      </c>
      <c r="BT40" s="242">
        <v>704</v>
      </c>
      <c r="BU40" s="242">
        <v>877</v>
      </c>
      <c r="BV40" s="242">
        <v>2168</v>
      </c>
      <c r="BW40" s="242">
        <v>721</v>
      </c>
      <c r="BX40" s="242">
        <v>546</v>
      </c>
      <c r="BY40" s="242">
        <v>118</v>
      </c>
      <c r="BZ40" s="242">
        <v>3606</v>
      </c>
      <c r="CA40" s="242">
        <v>1116</v>
      </c>
      <c r="CB40" s="242">
        <v>10829</v>
      </c>
      <c r="CC40" s="242">
        <v>130</v>
      </c>
      <c r="CD40" s="242">
        <v>2824</v>
      </c>
      <c r="CE40" s="242">
        <v>1920</v>
      </c>
      <c r="CF40" s="242">
        <v>464</v>
      </c>
      <c r="CG40" s="242">
        <v>1263</v>
      </c>
      <c r="CH40" s="242">
        <v>79</v>
      </c>
      <c r="CI40" s="242">
        <v>749</v>
      </c>
      <c r="CJ40" s="242">
        <v>665</v>
      </c>
      <c r="CK40" s="242">
        <v>365</v>
      </c>
      <c r="CL40" s="242">
        <v>230</v>
      </c>
      <c r="CM40" s="242">
        <v>240</v>
      </c>
      <c r="CN40" s="242">
        <v>377</v>
      </c>
      <c r="CO40" s="242">
        <v>1321</v>
      </c>
      <c r="CP40" s="242">
        <v>4582</v>
      </c>
      <c r="CQ40" s="242">
        <v>228</v>
      </c>
      <c r="CR40" s="242">
        <v>540</v>
      </c>
      <c r="CS40" s="242">
        <v>1101</v>
      </c>
      <c r="CT40" s="242">
        <v>2546</v>
      </c>
      <c r="CU40" s="242">
        <v>165</v>
      </c>
      <c r="CV40" s="242">
        <v>150</v>
      </c>
    </row>
    <row r="41" spans="1:100">
      <c r="A41" s="242" t="s">
        <v>338</v>
      </c>
      <c r="B41" s="242" t="s">
        <v>339</v>
      </c>
      <c r="C41" s="242">
        <f t="shared" si="0"/>
        <v>2.4811000000000001</v>
      </c>
      <c r="D41" s="242">
        <v>248.11</v>
      </c>
      <c r="E41" s="242">
        <v>12451</v>
      </c>
      <c r="F41" s="242">
        <v>6215</v>
      </c>
      <c r="G41" s="242">
        <v>6237</v>
      </c>
      <c r="H41" s="242">
        <v>1156</v>
      </c>
      <c r="I41" s="242">
        <v>2010</v>
      </c>
      <c r="J41" s="242">
        <v>3804</v>
      </c>
      <c r="K41" s="242">
        <v>1776</v>
      </c>
      <c r="L41" s="242">
        <v>1538</v>
      </c>
      <c r="M41" s="242">
        <v>1035</v>
      </c>
      <c r="N41" s="242">
        <v>488</v>
      </c>
      <c r="O41" s="242">
        <v>357</v>
      </c>
      <c r="P41" s="242">
        <v>219</v>
      </c>
      <c r="Q41" s="242">
        <v>68</v>
      </c>
      <c r="R41" s="242">
        <v>10427</v>
      </c>
      <c r="S41" s="242">
        <v>2024</v>
      </c>
      <c r="T41" s="242">
        <v>1682</v>
      </c>
      <c r="U41" s="242">
        <v>5007</v>
      </c>
      <c r="V41" s="242">
        <v>191</v>
      </c>
      <c r="W41" s="242">
        <v>425</v>
      </c>
      <c r="X41" s="242">
        <v>1275</v>
      </c>
      <c r="Y41" s="242">
        <v>3118</v>
      </c>
      <c r="Z41" s="242">
        <v>2271</v>
      </c>
      <c r="AA41" s="242">
        <v>149</v>
      </c>
      <c r="AB41" s="242">
        <v>1</v>
      </c>
      <c r="AC41" s="242">
        <v>461</v>
      </c>
      <c r="AD41" s="242">
        <v>409</v>
      </c>
      <c r="AE41" s="242">
        <v>76</v>
      </c>
      <c r="AF41" s="242">
        <v>182</v>
      </c>
      <c r="AG41" s="242">
        <v>133</v>
      </c>
      <c r="AH41" s="242">
        <v>1115</v>
      </c>
      <c r="AI41" s="242">
        <v>649</v>
      </c>
      <c r="AJ41" s="242">
        <v>968</v>
      </c>
      <c r="AK41" s="242">
        <v>370</v>
      </c>
      <c r="AL41" s="242">
        <v>483</v>
      </c>
      <c r="AM41" s="242">
        <v>2011</v>
      </c>
      <c r="AN41" s="242">
        <v>1710</v>
      </c>
      <c r="AO41" s="242">
        <v>1058</v>
      </c>
      <c r="AP41" s="242">
        <v>194</v>
      </c>
      <c r="AQ41" s="242">
        <v>212</v>
      </c>
      <c r="AR41" s="242">
        <v>4804</v>
      </c>
      <c r="AS41" s="242">
        <v>119</v>
      </c>
      <c r="AT41" s="242">
        <v>533</v>
      </c>
      <c r="AU41" s="242">
        <v>9</v>
      </c>
      <c r="AV41" s="242">
        <v>3795</v>
      </c>
      <c r="AW41" s="242">
        <v>386</v>
      </c>
      <c r="AX41" s="242">
        <v>93</v>
      </c>
      <c r="AY41" s="242">
        <v>1837</v>
      </c>
      <c r="AZ41" s="242">
        <v>876</v>
      </c>
      <c r="BA41" s="242">
        <v>4705</v>
      </c>
      <c r="BB41" s="242">
        <v>1454</v>
      </c>
      <c r="BC41" s="242">
        <v>949</v>
      </c>
      <c r="BD41" s="242">
        <v>289</v>
      </c>
      <c r="BE41" s="242">
        <v>934</v>
      </c>
      <c r="BF41" s="242">
        <v>1079</v>
      </c>
      <c r="BG41" s="242">
        <v>3418</v>
      </c>
      <c r="BH41" s="242">
        <v>147</v>
      </c>
      <c r="BI41" s="242">
        <v>318</v>
      </c>
      <c r="BJ41" s="242">
        <v>284</v>
      </c>
      <c r="BK41" s="242">
        <v>343</v>
      </c>
      <c r="BL41" s="242">
        <v>280</v>
      </c>
      <c r="BM41" s="242">
        <v>466</v>
      </c>
      <c r="BN41" s="242">
        <v>521</v>
      </c>
      <c r="BO41" s="242">
        <v>271</v>
      </c>
      <c r="BP41" s="242">
        <v>788</v>
      </c>
      <c r="BQ41" s="242">
        <v>3147</v>
      </c>
      <c r="BR41" s="242">
        <v>2315</v>
      </c>
      <c r="BS41" s="242">
        <v>4135</v>
      </c>
      <c r="BT41" s="242">
        <v>757</v>
      </c>
      <c r="BU41" s="242">
        <v>749</v>
      </c>
      <c r="BV41" s="242">
        <v>2164</v>
      </c>
      <c r="BW41" s="242">
        <v>515</v>
      </c>
      <c r="BX41" s="242">
        <v>571</v>
      </c>
      <c r="BY41" s="242">
        <v>135</v>
      </c>
      <c r="BZ41" s="242">
        <v>3386</v>
      </c>
      <c r="CA41" s="242">
        <v>1240</v>
      </c>
      <c r="CB41" s="242">
        <v>10427</v>
      </c>
      <c r="CC41" s="242">
        <v>126</v>
      </c>
      <c r="CD41" s="242">
        <v>2612</v>
      </c>
      <c r="CE41" s="242">
        <v>1796</v>
      </c>
      <c r="CF41" s="242">
        <v>330</v>
      </c>
      <c r="CG41" s="242">
        <v>1343</v>
      </c>
      <c r="CH41" s="242">
        <v>43</v>
      </c>
      <c r="CI41" s="242">
        <v>738</v>
      </c>
      <c r="CJ41" s="242">
        <v>663</v>
      </c>
      <c r="CK41" s="242">
        <v>259</v>
      </c>
      <c r="CL41" s="242">
        <v>205</v>
      </c>
      <c r="CM41" s="242">
        <v>234</v>
      </c>
      <c r="CN41" s="242">
        <v>319</v>
      </c>
      <c r="CO41" s="242">
        <v>1115</v>
      </c>
      <c r="CP41" s="242">
        <v>4220</v>
      </c>
      <c r="CQ41" s="242">
        <v>190</v>
      </c>
      <c r="CR41" s="242">
        <v>444</v>
      </c>
      <c r="CS41" s="242">
        <v>874</v>
      </c>
      <c r="CT41" s="242">
        <v>2617</v>
      </c>
      <c r="CU41" s="242">
        <v>97</v>
      </c>
      <c r="CV41" s="242">
        <v>85</v>
      </c>
    </row>
    <row r="42" spans="1:100">
      <c r="A42" s="242" t="s">
        <v>340</v>
      </c>
      <c r="B42" s="242" t="s">
        <v>165</v>
      </c>
      <c r="C42" s="242">
        <f t="shared" si="0"/>
        <v>3.6992000000000003</v>
      </c>
      <c r="D42" s="242">
        <v>369.92</v>
      </c>
      <c r="E42" s="242">
        <v>21934</v>
      </c>
      <c r="F42" s="242">
        <v>11329</v>
      </c>
      <c r="G42" s="242">
        <v>10605</v>
      </c>
      <c r="H42" s="242">
        <v>1670</v>
      </c>
      <c r="I42" s="242">
        <v>3061</v>
      </c>
      <c r="J42" s="242">
        <v>3684</v>
      </c>
      <c r="K42" s="242">
        <v>4779</v>
      </c>
      <c r="L42" s="242">
        <v>3076</v>
      </c>
      <c r="M42" s="242">
        <v>2201</v>
      </c>
      <c r="N42" s="242">
        <v>1499</v>
      </c>
      <c r="O42" s="242">
        <v>1036</v>
      </c>
      <c r="P42" s="242">
        <v>678</v>
      </c>
      <c r="Q42" s="242">
        <v>250</v>
      </c>
      <c r="R42" s="242">
        <v>21651</v>
      </c>
      <c r="S42" s="242">
        <v>283</v>
      </c>
      <c r="T42" s="242">
        <v>3543</v>
      </c>
      <c r="U42" s="242">
        <v>8230</v>
      </c>
      <c r="V42" s="242">
        <v>541</v>
      </c>
      <c r="W42" s="242">
        <v>1818</v>
      </c>
      <c r="X42" s="242">
        <v>1709</v>
      </c>
      <c r="Y42" s="242">
        <v>4162</v>
      </c>
      <c r="Z42" s="242">
        <v>5782</v>
      </c>
      <c r="AA42" s="242">
        <v>403</v>
      </c>
      <c r="AB42" s="242">
        <v>23</v>
      </c>
      <c r="AC42" s="242">
        <v>1491</v>
      </c>
      <c r="AD42" s="242">
        <v>505</v>
      </c>
      <c r="AE42" s="242">
        <v>96</v>
      </c>
      <c r="AF42" s="242">
        <v>303</v>
      </c>
      <c r="AG42" s="242">
        <v>255</v>
      </c>
      <c r="AH42" s="242">
        <v>2970</v>
      </c>
      <c r="AI42" s="242">
        <v>3941</v>
      </c>
      <c r="AJ42" s="242">
        <v>394</v>
      </c>
      <c r="AK42" s="242">
        <v>366</v>
      </c>
      <c r="AL42" s="242">
        <v>1255</v>
      </c>
      <c r="AM42" s="242">
        <v>1147</v>
      </c>
      <c r="AN42" s="242">
        <v>1454</v>
      </c>
      <c r="AO42" s="242">
        <v>696</v>
      </c>
      <c r="AP42" s="242">
        <v>307</v>
      </c>
      <c r="AQ42" s="242">
        <v>546</v>
      </c>
      <c r="AR42" s="242">
        <v>7858</v>
      </c>
      <c r="AS42" s="242">
        <v>159</v>
      </c>
      <c r="AT42" s="242">
        <v>783</v>
      </c>
      <c r="AU42" s="242">
        <v>31</v>
      </c>
      <c r="AV42" s="242">
        <v>5879</v>
      </c>
      <c r="AW42" s="242">
        <v>2247</v>
      </c>
      <c r="AX42" s="242">
        <v>90</v>
      </c>
      <c r="AY42" s="242">
        <v>3490</v>
      </c>
      <c r="AZ42" s="242">
        <v>1397</v>
      </c>
      <c r="BA42" s="242">
        <v>10755</v>
      </c>
      <c r="BB42" s="242">
        <v>5332</v>
      </c>
      <c r="BC42" s="242">
        <v>1767</v>
      </c>
      <c r="BD42" s="242">
        <v>1271</v>
      </c>
      <c r="BE42" s="242">
        <v>1390</v>
      </c>
      <c r="BF42" s="242">
        <v>995</v>
      </c>
      <c r="BG42" s="242">
        <v>9089</v>
      </c>
      <c r="BH42" s="242">
        <v>788</v>
      </c>
      <c r="BI42" s="242">
        <v>2003</v>
      </c>
      <c r="BJ42" s="242">
        <v>1040</v>
      </c>
      <c r="BK42" s="242">
        <v>912</v>
      </c>
      <c r="BL42" s="242">
        <v>685</v>
      </c>
      <c r="BM42" s="242">
        <v>846</v>
      </c>
      <c r="BN42" s="242">
        <v>762</v>
      </c>
      <c r="BO42" s="242">
        <v>741</v>
      </c>
      <c r="BP42" s="242">
        <v>1312</v>
      </c>
      <c r="BQ42" s="242">
        <v>2258</v>
      </c>
      <c r="BR42" s="242">
        <v>4013</v>
      </c>
      <c r="BS42" s="242">
        <v>8327</v>
      </c>
      <c r="BT42" s="242">
        <v>1275</v>
      </c>
      <c r="BU42" s="242">
        <v>3284</v>
      </c>
      <c r="BV42" s="242">
        <v>862</v>
      </c>
      <c r="BW42" s="242">
        <v>899</v>
      </c>
      <c r="BX42" s="242">
        <v>3149</v>
      </c>
      <c r="BY42" s="242">
        <v>133</v>
      </c>
      <c r="BZ42" s="242">
        <v>5664</v>
      </c>
      <c r="CA42" s="242">
        <v>1939</v>
      </c>
      <c r="CB42" s="242">
        <v>21651</v>
      </c>
      <c r="CC42" s="242">
        <v>442</v>
      </c>
      <c r="CD42" s="242">
        <v>3717</v>
      </c>
      <c r="CE42" s="242">
        <v>6699</v>
      </c>
      <c r="CF42" s="242">
        <v>587</v>
      </c>
      <c r="CG42" s="242">
        <v>2535</v>
      </c>
      <c r="CH42" s="242">
        <v>178</v>
      </c>
      <c r="CI42" s="242">
        <v>704</v>
      </c>
      <c r="CJ42" s="242">
        <v>1360</v>
      </c>
      <c r="CK42" s="242">
        <v>587</v>
      </c>
      <c r="CL42" s="242">
        <v>808</v>
      </c>
      <c r="CM42" s="242">
        <v>586</v>
      </c>
      <c r="CN42" s="242">
        <v>982</v>
      </c>
      <c r="CO42" s="242">
        <v>1918</v>
      </c>
      <c r="CP42" s="242">
        <v>8717</v>
      </c>
      <c r="CQ42" s="242">
        <v>947</v>
      </c>
      <c r="CR42" s="242">
        <v>1969</v>
      </c>
      <c r="CS42" s="242">
        <v>2494</v>
      </c>
      <c r="CT42" s="242">
        <v>1635</v>
      </c>
      <c r="CU42" s="242">
        <v>1672</v>
      </c>
      <c r="CV42" s="242">
        <v>390</v>
      </c>
    </row>
    <row r="43" spans="1:100">
      <c r="A43" s="242" t="s">
        <v>341</v>
      </c>
      <c r="B43" s="242" t="s">
        <v>342</v>
      </c>
      <c r="C43" s="242">
        <f t="shared" si="0"/>
        <v>2.3258000000000001</v>
      </c>
      <c r="D43" s="242">
        <v>232.58</v>
      </c>
      <c r="E43" s="242">
        <v>10554</v>
      </c>
      <c r="F43" s="242">
        <v>5207</v>
      </c>
      <c r="G43" s="242">
        <v>5347</v>
      </c>
      <c r="H43" s="242">
        <v>629</v>
      </c>
      <c r="I43" s="242">
        <v>1381</v>
      </c>
      <c r="J43" s="242">
        <v>1196</v>
      </c>
      <c r="K43" s="242">
        <v>1264</v>
      </c>
      <c r="L43" s="242">
        <v>1439</v>
      </c>
      <c r="M43" s="242">
        <v>1538</v>
      </c>
      <c r="N43" s="242">
        <v>1252</v>
      </c>
      <c r="O43" s="242">
        <v>939</v>
      </c>
      <c r="P43" s="242">
        <v>646</v>
      </c>
      <c r="Q43" s="242">
        <v>270</v>
      </c>
      <c r="R43" s="242">
        <v>10466</v>
      </c>
      <c r="S43" s="242">
        <v>88</v>
      </c>
      <c r="T43" s="242">
        <v>1921</v>
      </c>
      <c r="U43" s="242">
        <v>796</v>
      </c>
      <c r="V43" s="242">
        <v>178</v>
      </c>
      <c r="W43" s="242">
        <v>161</v>
      </c>
      <c r="X43" s="242">
        <v>159</v>
      </c>
      <c r="Y43" s="242">
        <v>298</v>
      </c>
      <c r="Z43" s="242">
        <v>9000</v>
      </c>
      <c r="AA43" s="242">
        <v>310</v>
      </c>
      <c r="AB43" s="242">
        <v>3</v>
      </c>
      <c r="AC43" s="242">
        <v>142</v>
      </c>
      <c r="AD43" s="242">
        <v>226</v>
      </c>
      <c r="AE43" s="242">
        <v>16</v>
      </c>
      <c r="AF43" s="242">
        <v>95</v>
      </c>
      <c r="AG43" s="242">
        <v>72</v>
      </c>
      <c r="AH43" s="242">
        <v>80</v>
      </c>
      <c r="AI43" s="242">
        <v>50</v>
      </c>
      <c r="AJ43" s="242">
        <v>7</v>
      </c>
      <c r="AK43" s="242">
        <v>79</v>
      </c>
      <c r="AL43" s="242">
        <v>114</v>
      </c>
      <c r="AM43" s="242">
        <v>92</v>
      </c>
      <c r="AN43" s="242">
        <v>136</v>
      </c>
      <c r="AO43" s="242">
        <v>80</v>
      </c>
      <c r="AP43" s="242">
        <v>16</v>
      </c>
      <c r="AQ43" s="242">
        <v>36</v>
      </c>
      <c r="AR43" s="242">
        <v>6954</v>
      </c>
      <c r="AS43" s="242">
        <v>38</v>
      </c>
      <c r="AT43" s="242">
        <v>22</v>
      </c>
      <c r="AU43" s="242">
        <v>11</v>
      </c>
      <c r="AV43" s="242">
        <v>146</v>
      </c>
      <c r="AW43" s="242">
        <v>32</v>
      </c>
      <c r="AX43" s="242">
        <v>33</v>
      </c>
      <c r="AY43" s="242">
        <v>2604</v>
      </c>
      <c r="AZ43" s="242">
        <v>714</v>
      </c>
      <c r="BA43" s="242">
        <v>5511</v>
      </c>
      <c r="BB43" s="242">
        <v>3273</v>
      </c>
      <c r="BC43" s="242">
        <v>1111</v>
      </c>
      <c r="BD43" s="242">
        <v>556</v>
      </c>
      <c r="BE43" s="242">
        <v>371</v>
      </c>
      <c r="BF43" s="242">
        <v>200</v>
      </c>
      <c r="BG43" s="242">
        <v>5088</v>
      </c>
      <c r="BH43" s="242">
        <v>428</v>
      </c>
      <c r="BI43" s="242">
        <v>1022</v>
      </c>
      <c r="BJ43" s="242">
        <v>597</v>
      </c>
      <c r="BK43" s="242">
        <v>771</v>
      </c>
      <c r="BL43" s="242">
        <v>612</v>
      </c>
      <c r="BM43" s="242">
        <v>526</v>
      </c>
      <c r="BN43" s="242">
        <v>322</v>
      </c>
      <c r="BO43" s="242">
        <v>327</v>
      </c>
      <c r="BP43" s="242">
        <v>483</v>
      </c>
      <c r="BQ43" s="242">
        <v>326</v>
      </c>
      <c r="BR43" s="242">
        <v>2020</v>
      </c>
      <c r="BS43" s="242">
        <v>4433</v>
      </c>
      <c r="BT43" s="242">
        <v>55</v>
      </c>
      <c r="BU43" s="242">
        <v>3311</v>
      </c>
      <c r="BV43" s="242">
        <v>168</v>
      </c>
      <c r="BW43" s="242">
        <v>406</v>
      </c>
      <c r="BX43" s="242">
        <v>509</v>
      </c>
      <c r="BY43" s="242">
        <v>39</v>
      </c>
      <c r="BZ43" s="242">
        <v>2556</v>
      </c>
      <c r="CA43" s="242">
        <v>232</v>
      </c>
      <c r="CB43" s="242">
        <v>10466</v>
      </c>
      <c r="CC43" s="242">
        <v>150</v>
      </c>
      <c r="CD43" s="242">
        <v>1131</v>
      </c>
      <c r="CE43" s="242">
        <v>5059</v>
      </c>
      <c r="CF43" s="242">
        <v>661</v>
      </c>
      <c r="CG43" s="242">
        <v>654</v>
      </c>
      <c r="CH43" s="242">
        <v>382</v>
      </c>
      <c r="CI43" s="242">
        <v>351</v>
      </c>
      <c r="CJ43" s="242">
        <v>878</v>
      </c>
      <c r="CK43" s="242">
        <v>524</v>
      </c>
      <c r="CL43" s="242">
        <v>743</v>
      </c>
      <c r="CM43" s="242">
        <v>94</v>
      </c>
      <c r="CN43" s="242">
        <v>146</v>
      </c>
      <c r="CO43" s="242">
        <v>1242</v>
      </c>
      <c r="CP43" s="242">
        <v>4547</v>
      </c>
      <c r="CQ43" s="242">
        <v>470</v>
      </c>
      <c r="CR43" s="242">
        <v>2631</v>
      </c>
      <c r="CS43" s="242">
        <v>651</v>
      </c>
      <c r="CT43" s="242">
        <v>681</v>
      </c>
      <c r="CU43" s="242">
        <v>114</v>
      </c>
      <c r="CV43" s="242">
        <v>114</v>
      </c>
    </row>
    <row r="44" spans="1:100">
      <c r="A44" s="242" t="s">
        <v>343</v>
      </c>
      <c r="B44" s="242" t="s">
        <v>166</v>
      </c>
      <c r="C44" s="242">
        <f t="shared" si="0"/>
        <v>4.3837999999999999</v>
      </c>
      <c r="D44" s="242">
        <v>438.38</v>
      </c>
      <c r="E44" s="242">
        <v>19823</v>
      </c>
      <c r="F44" s="242">
        <v>9437</v>
      </c>
      <c r="G44" s="242">
        <v>10386</v>
      </c>
      <c r="H44" s="242">
        <v>1447</v>
      </c>
      <c r="I44" s="242">
        <v>2753</v>
      </c>
      <c r="J44" s="242">
        <v>2273</v>
      </c>
      <c r="K44" s="242">
        <v>2631</v>
      </c>
      <c r="L44" s="242">
        <v>2893</v>
      </c>
      <c r="M44" s="242">
        <v>2702</v>
      </c>
      <c r="N44" s="242">
        <v>1911</v>
      </c>
      <c r="O44" s="242">
        <v>1708</v>
      </c>
      <c r="P44" s="242">
        <v>1081</v>
      </c>
      <c r="Q44" s="242">
        <v>424</v>
      </c>
      <c r="R44" s="242">
        <v>19761</v>
      </c>
      <c r="S44" s="242">
        <v>62</v>
      </c>
      <c r="T44" s="242">
        <v>3847</v>
      </c>
      <c r="U44" s="242">
        <v>1659</v>
      </c>
      <c r="V44" s="242">
        <v>340</v>
      </c>
      <c r="W44" s="242">
        <v>393</v>
      </c>
      <c r="X44" s="242">
        <v>305</v>
      </c>
      <c r="Y44" s="242">
        <v>621</v>
      </c>
      <c r="Z44" s="242">
        <v>15833</v>
      </c>
      <c r="AA44" s="242">
        <v>424</v>
      </c>
      <c r="AB44" s="242">
        <v>4</v>
      </c>
      <c r="AC44" s="242">
        <v>347</v>
      </c>
      <c r="AD44" s="242">
        <v>397</v>
      </c>
      <c r="AE44" s="242">
        <v>29</v>
      </c>
      <c r="AF44" s="242">
        <v>132</v>
      </c>
      <c r="AG44" s="242">
        <v>90</v>
      </c>
      <c r="AH44" s="242">
        <v>717</v>
      </c>
      <c r="AI44" s="242">
        <v>129</v>
      </c>
      <c r="AJ44" s="242">
        <v>149</v>
      </c>
      <c r="AK44" s="242">
        <v>87</v>
      </c>
      <c r="AL44" s="242">
        <v>143</v>
      </c>
      <c r="AM44" s="242">
        <v>138</v>
      </c>
      <c r="AN44" s="242">
        <v>918</v>
      </c>
      <c r="AO44" s="242">
        <v>224</v>
      </c>
      <c r="AP44" s="242">
        <v>8</v>
      </c>
      <c r="AQ44" s="242">
        <v>54</v>
      </c>
      <c r="AR44" s="242">
        <v>12708</v>
      </c>
      <c r="AS44" s="242">
        <v>45</v>
      </c>
      <c r="AT44" s="242">
        <v>301</v>
      </c>
      <c r="AU44" s="242">
        <v>15</v>
      </c>
      <c r="AV44" s="242">
        <v>424</v>
      </c>
      <c r="AW44" s="242">
        <v>266</v>
      </c>
      <c r="AX44" s="242">
        <v>74</v>
      </c>
      <c r="AY44" s="242">
        <v>4828</v>
      </c>
      <c r="AZ44" s="242">
        <v>1162</v>
      </c>
      <c r="BA44" s="242">
        <v>10079</v>
      </c>
      <c r="BB44" s="242">
        <v>5949</v>
      </c>
      <c r="BC44" s="242">
        <v>1977</v>
      </c>
      <c r="BD44" s="242">
        <v>908</v>
      </c>
      <c r="BE44" s="242">
        <v>849</v>
      </c>
      <c r="BF44" s="242">
        <v>396</v>
      </c>
      <c r="BG44" s="242">
        <v>9128</v>
      </c>
      <c r="BH44" s="242">
        <v>607</v>
      </c>
      <c r="BI44" s="242">
        <v>995</v>
      </c>
      <c r="BJ44" s="242">
        <v>928</v>
      </c>
      <c r="BK44" s="242">
        <v>1262</v>
      </c>
      <c r="BL44" s="242">
        <v>1327</v>
      </c>
      <c r="BM44" s="242">
        <v>983</v>
      </c>
      <c r="BN44" s="242">
        <v>876</v>
      </c>
      <c r="BO44" s="242">
        <v>949</v>
      </c>
      <c r="BP44" s="242">
        <v>1201</v>
      </c>
      <c r="BQ44" s="242">
        <v>560</v>
      </c>
      <c r="BR44" s="242">
        <v>4951</v>
      </c>
      <c r="BS44" s="242">
        <v>8332</v>
      </c>
      <c r="BT44" s="242">
        <v>160</v>
      </c>
      <c r="BU44" s="242">
        <v>6018</v>
      </c>
      <c r="BV44" s="242">
        <v>804</v>
      </c>
      <c r="BW44" s="242">
        <v>257</v>
      </c>
      <c r="BX44" s="242">
        <v>1151</v>
      </c>
      <c r="BY44" s="242">
        <v>102</v>
      </c>
      <c r="BZ44" s="242">
        <v>5412</v>
      </c>
      <c r="CA44" s="242">
        <v>550</v>
      </c>
      <c r="CB44" s="242">
        <v>19761</v>
      </c>
      <c r="CC44" s="242">
        <v>480</v>
      </c>
      <c r="CD44" s="242">
        <v>2323</v>
      </c>
      <c r="CE44" s="242">
        <v>8599</v>
      </c>
      <c r="CF44" s="242">
        <v>1173</v>
      </c>
      <c r="CG44" s="242">
        <v>1332</v>
      </c>
      <c r="CH44" s="242">
        <v>569</v>
      </c>
      <c r="CI44" s="242">
        <v>918</v>
      </c>
      <c r="CJ44" s="242">
        <v>1628</v>
      </c>
      <c r="CK44" s="242">
        <v>1029</v>
      </c>
      <c r="CL44" s="242">
        <v>1176</v>
      </c>
      <c r="CM44" s="242">
        <v>229</v>
      </c>
      <c r="CN44" s="242">
        <v>278</v>
      </c>
      <c r="CO44" s="242">
        <v>2394</v>
      </c>
      <c r="CP44" s="242">
        <v>8522</v>
      </c>
      <c r="CQ44" s="242">
        <v>237</v>
      </c>
      <c r="CR44" s="242">
        <v>4612</v>
      </c>
      <c r="CS44" s="242">
        <v>2876</v>
      </c>
      <c r="CT44" s="242">
        <v>612</v>
      </c>
      <c r="CU44" s="242">
        <v>185</v>
      </c>
      <c r="CV44" s="242">
        <v>190</v>
      </c>
    </row>
    <row r="45" spans="1:100">
      <c r="A45" s="242" t="s">
        <v>344</v>
      </c>
      <c r="B45" s="242" t="s">
        <v>167</v>
      </c>
      <c r="C45" s="242">
        <f t="shared" si="0"/>
        <v>6.7698</v>
      </c>
      <c r="D45" s="242">
        <v>676.98</v>
      </c>
      <c r="E45" s="242">
        <v>20566</v>
      </c>
      <c r="F45" s="242">
        <v>9911</v>
      </c>
      <c r="G45" s="242">
        <v>10655</v>
      </c>
      <c r="H45" s="242">
        <v>1343</v>
      </c>
      <c r="I45" s="242">
        <v>2881</v>
      </c>
      <c r="J45" s="242">
        <v>3232</v>
      </c>
      <c r="K45" s="242">
        <v>2767</v>
      </c>
      <c r="L45" s="242">
        <v>2744</v>
      </c>
      <c r="M45" s="242">
        <v>2656</v>
      </c>
      <c r="N45" s="242">
        <v>1937</v>
      </c>
      <c r="O45" s="242">
        <v>1650</v>
      </c>
      <c r="P45" s="242">
        <v>984</v>
      </c>
      <c r="Q45" s="242">
        <v>372</v>
      </c>
      <c r="R45" s="242">
        <v>19872</v>
      </c>
      <c r="S45" s="242">
        <v>694</v>
      </c>
      <c r="T45" s="242">
        <v>3443</v>
      </c>
      <c r="U45" s="242">
        <v>3845</v>
      </c>
      <c r="V45" s="242">
        <v>446</v>
      </c>
      <c r="W45" s="242">
        <v>1072</v>
      </c>
      <c r="X45" s="242">
        <v>792</v>
      </c>
      <c r="Y45" s="242">
        <v>1535</v>
      </c>
      <c r="Z45" s="242">
        <v>10825</v>
      </c>
      <c r="AA45" s="242">
        <v>442</v>
      </c>
      <c r="AB45" s="242">
        <v>2</v>
      </c>
      <c r="AC45" s="242">
        <v>587</v>
      </c>
      <c r="AD45" s="242">
        <v>487</v>
      </c>
      <c r="AE45" s="242">
        <v>56</v>
      </c>
      <c r="AF45" s="242">
        <v>173</v>
      </c>
      <c r="AG45" s="242">
        <v>139</v>
      </c>
      <c r="AH45" s="242">
        <v>2415</v>
      </c>
      <c r="AI45" s="242">
        <v>1170</v>
      </c>
      <c r="AJ45" s="242">
        <v>638</v>
      </c>
      <c r="AK45" s="242">
        <v>253</v>
      </c>
      <c r="AL45" s="242">
        <v>444</v>
      </c>
      <c r="AM45" s="242">
        <v>415</v>
      </c>
      <c r="AN45" s="242">
        <v>1892</v>
      </c>
      <c r="AO45" s="242">
        <v>409</v>
      </c>
      <c r="AP45" s="242">
        <v>32</v>
      </c>
      <c r="AQ45" s="242">
        <v>187</v>
      </c>
      <c r="AR45" s="242">
        <v>11091</v>
      </c>
      <c r="AS45" s="242">
        <v>101</v>
      </c>
      <c r="AT45" s="242">
        <v>820</v>
      </c>
      <c r="AU45" s="242">
        <v>25</v>
      </c>
      <c r="AV45" s="242">
        <v>2369</v>
      </c>
      <c r="AW45" s="242">
        <v>1140</v>
      </c>
      <c r="AX45" s="242">
        <v>259</v>
      </c>
      <c r="AY45" s="242">
        <v>3357</v>
      </c>
      <c r="AZ45" s="242">
        <v>1404</v>
      </c>
      <c r="BA45" s="242">
        <v>10288</v>
      </c>
      <c r="BB45" s="242">
        <v>5661</v>
      </c>
      <c r="BC45" s="242">
        <v>1915</v>
      </c>
      <c r="BD45" s="242">
        <v>959</v>
      </c>
      <c r="BE45" s="242">
        <v>808</v>
      </c>
      <c r="BF45" s="242">
        <v>945</v>
      </c>
      <c r="BG45" s="242">
        <v>9150</v>
      </c>
      <c r="BH45" s="242">
        <v>682</v>
      </c>
      <c r="BI45" s="242">
        <v>1299</v>
      </c>
      <c r="BJ45" s="242">
        <v>1007</v>
      </c>
      <c r="BK45" s="242">
        <v>1335</v>
      </c>
      <c r="BL45" s="242">
        <v>1002</v>
      </c>
      <c r="BM45" s="242">
        <v>882</v>
      </c>
      <c r="BN45" s="242">
        <v>980</v>
      </c>
      <c r="BO45" s="242">
        <v>837</v>
      </c>
      <c r="BP45" s="242">
        <v>1126</v>
      </c>
      <c r="BQ45" s="242">
        <v>1836</v>
      </c>
      <c r="BR45" s="242">
        <v>3868</v>
      </c>
      <c r="BS45" s="242">
        <v>7757</v>
      </c>
      <c r="BT45" s="242">
        <v>394</v>
      </c>
      <c r="BU45" s="242">
        <v>5816</v>
      </c>
      <c r="BV45" s="242">
        <v>277</v>
      </c>
      <c r="BW45" s="242">
        <v>242</v>
      </c>
      <c r="BX45" s="242">
        <v>1338</v>
      </c>
      <c r="BY45" s="242">
        <v>84</v>
      </c>
      <c r="BZ45" s="242">
        <v>4776</v>
      </c>
      <c r="CA45" s="242">
        <v>505</v>
      </c>
      <c r="CB45" s="242">
        <v>19872</v>
      </c>
      <c r="CC45" s="242">
        <v>361</v>
      </c>
      <c r="CD45" s="242">
        <v>1967</v>
      </c>
      <c r="CE45" s="242">
        <v>8569</v>
      </c>
      <c r="CF45" s="242">
        <v>988</v>
      </c>
      <c r="CG45" s="242">
        <v>1086</v>
      </c>
      <c r="CH45" s="242">
        <v>539</v>
      </c>
      <c r="CI45" s="242">
        <v>734</v>
      </c>
      <c r="CJ45" s="242">
        <v>1617</v>
      </c>
      <c r="CK45" s="242">
        <v>975</v>
      </c>
      <c r="CL45" s="242">
        <v>1018</v>
      </c>
      <c r="CM45" s="242">
        <v>341</v>
      </c>
      <c r="CN45" s="242">
        <v>459</v>
      </c>
      <c r="CO45" s="242">
        <v>2067</v>
      </c>
      <c r="CP45" s="242">
        <v>8031</v>
      </c>
      <c r="CQ45" s="242">
        <v>448</v>
      </c>
      <c r="CR45" s="242">
        <v>5569</v>
      </c>
      <c r="CS45" s="242">
        <v>1273</v>
      </c>
      <c r="CT45" s="242">
        <v>599</v>
      </c>
      <c r="CU45" s="242">
        <v>142</v>
      </c>
      <c r="CV45" s="242">
        <v>274</v>
      </c>
    </row>
    <row r="46" spans="1:100">
      <c r="A46" s="242" t="s">
        <v>345</v>
      </c>
      <c r="B46" s="242" t="s">
        <v>168</v>
      </c>
      <c r="C46" s="242">
        <f t="shared" si="0"/>
        <v>2.2124999999999999</v>
      </c>
      <c r="D46" s="242">
        <v>221.25</v>
      </c>
      <c r="E46" s="242">
        <v>10968</v>
      </c>
      <c r="F46" s="242">
        <v>5218</v>
      </c>
      <c r="G46" s="242">
        <v>5750</v>
      </c>
      <c r="H46" s="242">
        <v>780</v>
      </c>
      <c r="I46" s="242">
        <v>1597</v>
      </c>
      <c r="J46" s="242">
        <v>1212</v>
      </c>
      <c r="K46" s="242">
        <v>1493</v>
      </c>
      <c r="L46" s="242">
        <v>1457</v>
      </c>
      <c r="M46" s="242">
        <v>1530</v>
      </c>
      <c r="N46" s="242">
        <v>1119</v>
      </c>
      <c r="O46" s="242">
        <v>892</v>
      </c>
      <c r="P46" s="242">
        <v>637</v>
      </c>
      <c r="Q46" s="242">
        <v>251</v>
      </c>
      <c r="R46" s="242">
        <v>10880</v>
      </c>
      <c r="S46" s="242">
        <v>88</v>
      </c>
      <c r="T46" s="242">
        <v>2666</v>
      </c>
      <c r="U46" s="242">
        <v>1508</v>
      </c>
      <c r="V46" s="242">
        <v>212</v>
      </c>
      <c r="W46" s="242">
        <v>324</v>
      </c>
      <c r="X46" s="242">
        <v>289</v>
      </c>
      <c r="Y46" s="242">
        <v>683</v>
      </c>
      <c r="Z46" s="242">
        <v>7687</v>
      </c>
      <c r="AA46" s="242">
        <v>277</v>
      </c>
      <c r="AB46" s="242">
        <v>4</v>
      </c>
      <c r="AC46" s="242">
        <v>272</v>
      </c>
      <c r="AD46" s="242">
        <v>336</v>
      </c>
      <c r="AE46" s="242">
        <v>22</v>
      </c>
      <c r="AF46" s="242">
        <v>109</v>
      </c>
      <c r="AG46" s="242">
        <v>77</v>
      </c>
      <c r="AH46" s="242">
        <v>376</v>
      </c>
      <c r="AI46" s="242">
        <v>296</v>
      </c>
      <c r="AJ46" s="242">
        <v>146</v>
      </c>
      <c r="AK46" s="242">
        <v>72</v>
      </c>
      <c r="AL46" s="242">
        <v>129</v>
      </c>
      <c r="AM46" s="242">
        <v>262</v>
      </c>
      <c r="AN46" s="242">
        <v>681</v>
      </c>
      <c r="AO46" s="242">
        <v>162</v>
      </c>
      <c r="AP46" s="242">
        <v>12</v>
      </c>
      <c r="AQ46" s="242">
        <v>48</v>
      </c>
      <c r="AR46" s="242">
        <v>6564</v>
      </c>
      <c r="AS46" s="242">
        <v>48</v>
      </c>
      <c r="AT46" s="242">
        <v>192</v>
      </c>
      <c r="AU46" s="242">
        <v>10</v>
      </c>
      <c r="AV46" s="242">
        <v>620</v>
      </c>
      <c r="AW46" s="242">
        <v>105</v>
      </c>
      <c r="AX46" s="242">
        <v>60</v>
      </c>
      <c r="AY46" s="242">
        <v>2560</v>
      </c>
      <c r="AZ46" s="242">
        <v>809</v>
      </c>
      <c r="BA46" s="242">
        <v>5043</v>
      </c>
      <c r="BB46" s="242">
        <v>2804</v>
      </c>
      <c r="BC46" s="242">
        <v>1031</v>
      </c>
      <c r="BD46" s="242">
        <v>429</v>
      </c>
      <c r="BE46" s="242">
        <v>570</v>
      </c>
      <c r="BF46" s="242">
        <v>209</v>
      </c>
      <c r="BG46" s="242">
        <v>4398</v>
      </c>
      <c r="BH46" s="242">
        <v>304</v>
      </c>
      <c r="BI46" s="242">
        <v>613</v>
      </c>
      <c r="BJ46" s="242">
        <v>427</v>
      </c>
      <c r="BK46" s="242">
        <v>535</v>
      </c>
      <c r="BL46" s="242">
        <v>546</v>
      </c>
      <c r="BM46" s="242">
        <v>523</v>
      </c>
      <c r="BN46" s="242">
        <v>397</v>
      </c>
      <c r="BO46" s="242">
        <v>419</v>
      </c>
      <c r="BP46" s="242">
        <v>634</v>
      </c>
      <c r="BQ46" s="242">
        <v>366</v>
      </c>
      <c r="BR46" s="242">
        <v>3141</v>
      </c>
      <c r="BS46" s="242">
        <v>4698</v>
      </c>
      <c r="BT46" s="242">
        <v>144</v>
      </c>
      <c r="BU46" s="242">
        <v>2600</v>
      </c>
      <c r="BV46" s="242">
        <v>1081</v>
      </c>
      <c r="BW46" s="242">
        <v>451</v>
      </c>
      <c r="BX46" s="242">
        <v>486</v>
      </c>
      <c r="BY46" s="242">
        <v>80</v>
      </c>
      <c r="BZ46" s="242">
        <v>3310</v>
      </c>
      <c r="CA46" s="242">
        <v>370</v>
      </c>
      <c r="CB46" s="242">
        <v>10880</v>
      </c>
      <c r="CC46" s="242">
        <v>187</v>
      </c>
      <c r="CD46" s="242">
        <v>1749</v>
      </c>
      <c r="CE46" s="242">
        <v>4057</v>
      </c>
      <c r="CF46" s="242">
        <v>753</v>
      </c>
      <c r="CG46" s="242">
        <v>898</v>
      </c>
      <c r="CH46" s="242">
        <v>247</v>
      </c>
      <c r="CI46" s="242">
        <v>539</v>
      </c>
      <c r="CJ46" s="242">
        <v>763</v>
      </c>
      <c r="CK46" s="242">
        <v>514</v>
      </c>
      <c r="CL46" s="242">
        <v>613</v>
      </c>
      <c r="CM46" s="242">
        <v>181</v>
      </c>
      <c r="CN46" s="242">
        <v>190</v>
      </c>
      <c r="CO46" s="242">
        <v>1619</v>
      </c>
      <c r="CP46" s="242">
        <v>4821</v>
      </c>
      <c r="CQ46" s="242">
        <v>571</v>
      </c>
      <c r="CR46" s="242">
        <v>1975</v>
      </c>
      <c r="CS46" s="242">
        <v>1444</v>
      </c>
      <c r="CT46" s="242">
        <v>676</v>
      </c>
      <c r="CU46" s="242">
        <v>155</v>
      </c>
      <c r="CV46" s="242">
        <v>123</v>
      </c>
    </row>
    <row r="47" spans="1:100">
      <c r="A47" s="242" t="s">
        <v>346</v>
      </c>
      <c r="B47" s="242" t="s">
        <v>169</v>
      </c>
      <c r="C47" s="242">
        <f t="shared" si="0"/>
        <v>4.3073000000000006</v>
      </c>
      <c r="D47" s="242">
        <v>430.73</v>
      </c>
      <c r="E47" s="242">
        <v>10701</v>
      </c>
      <c r="F47" s="242">
        <v>5148</v>
      </c>
      <c r="G47" s="242">
        <v>5553</v>
      </c>
      <c r="H47" s="242">
        <v>802</v>
      </c>
      <c r="I47" s="242">
        <v>1537</v>
      </c>
      <c r="J47" s="242">
        <v>1194</v>
      </c>
      <c r="K47" s="242">
        <v>1538</v>
      </c>
      <c r="L47" s="242">
        <v>1501</v>
      </c>
      <c r="M47" s="242">
        <v>1469</v>
      </c>
      <c r="N47" s="242">
        <v>1048</v>
      </c>
      <c r="O47" s="242">
        <v>794</v>
      </c>
      <c r="P47" s="242">
        <v>582</v>
      </c>
      <c r="Q47" s="242">
        <v>236</v>
      </c>
      <c r="R47" s="242">
        <v>10625</v>
      </c>
      <c r="S47" s="242">
        <v>76</v>
      </c>
      <c r="T47" s="242">
        <v>2331</v>
      </c>
      <c r="U47" s="242">
        <v>1280</v>
      </c>
      <c r="V47" s="242">
        <v>222</v>
      </c>
      <c r="W47" s="242">
        <v>268</v>
      </c>
      <c r="X47" s="242">
        <v>230</v>
      </c>
      <c r="Y47" s="242">
        <v>560</v>
      </c>
      <c r="Z47" s="242">
        <v>7783</v>
      </c>
      <c r="AA47" s="242">
        <v>312</v>
      </c>
      <c r="AB47" s="242">
        <v>1</v>
      </c>
      <c r="AC47" s="242">
        <v>267</v>
      </c>
      <c r="AD47" s="242">
        <v>344</v>
      </c>
      <c r="AE47" s="242">
        <v>30</v>
      </c>
      <c r="AF47" s="242">
        <v>86</v>
      </c>
      <c r="AG47" s="242">
        <v>70</v>
      </c>
      <c r="AH47" s="242">
        <v>256</v>
      </c>
      <c r="AI47" s="242">
        <v>337</v>
      </c>
      <c r="AJ47" s="242">
        <v>52</v>
      </c>
      <c r="AK47" s="242">
        <v>169</v>
      </c>
      <c r="AL47" s="242">
        <v>129</v>
      </c>
      <c r="AM47" s="242">
        <v>135</v>
      </c>
      <c r="AN47" s="242">
        <v>503</v>
      </c>
      <c r="AO47" s="242">
        <v>146</v>
      </c>
      <c r="AP47" s="242">
        <v>43</v>
      </c>
      <c r="AQ47" s="242">
        <v>38</v>
      </c>
      <c r="AR47" s="242">
        <v>6504</v>
      </c>
      <c r="AS47" s="242">
        <v>44</v>
      </c>
      <c r="AT47" s="242">
        <v>88</v>
      </c>
      <c r="AU47" s="242">
        <v>15</v>
      </c>
      <c r="AV47" s="242">
        <v>530</v>
      </c>
      <c r="AW47" s="242">
        <v>126</v>
      </c>
      <c r="AX47" s="242">
        <v>22</v>
      </c>
      <c r="AY47" s="242">
        <v>2679</v>
      </c>
      <c r="AZ47" s="242">
        <v>693</v>
      </c>
      <c r="BA47" s="242">
        <v>5246</v>
      </c>
      <c r="BB47" s="242">
        <v>2934</v>
      </c>
      <c r="BC47" s="242">
        <v>1025</v>
      </c>
      <c r="BD47" s="242">
        <v>497</v>
      </c>
      <c r="BE47" s="242">
        <v>584</v>
      </c>
      <c r="BF47" s="242">
        <v>206</v>
      </c>
      <c r="BG47" s="242">
        <v>4595</v>
      </c>
      <c r="BH47" s="242">
        <v>388</v>
      </c>
      <c r="BI47" s="242">
        <v>631</v>
      </c>
      <c r="BJ47" s="242">
        <v>465</v>
      </c>
      <c r="BK47" s="242">
        <v>589</v>
      </c>
      <c r="BL47" s="242">
        <v>534</v>
      </c>
      <c r="BM47" s="242">
        <v>451</v>
      </c>
      <c r="BN47" s="242">
        <v>444</v>
      </c>
      <c r="BO47" s="242">
        <v>472</v>
      </c>
      <c r="BP47" s="242">
        <v>621</v>
      </c>
      <c r="BQ47" s="242">
        <v>334</v>
      </c>
      <c r="BR47" s="242">
        <v>2851</v>
      </c>
      <c r="BS47" s="242">
        <v>4512</v>
      </c>
      <c r="BT47" s="242">
        <v>128</v>
      </c>
      <c r="BU47" s="242">
        <v>2470</v>
      </c>
      <c r="BV47" s="242">
        <v>892</v>
      </c>
      <c r="BW47" s="242">
        <v>468</v>
      </c>
      <c r="BX47" s="242">
        <v>577</v>
      </c>
      <c r="BY47" s="242">
        <v>105</v>
      </c>
      <c r="BZ47" s="242">
        <v>3052</v>
      </c>
      <c r="CA47" s="242">
        <v>299</v>
      </c>
      <c r="CB47" s="242">
        <v>10625</v>
      </c>
      <c r="CC47" s="242">
        <v>166</v>
      </c>
      <c r="CD47" s="242">
        <v>1517</v>
      </c>
      <c r="CE47" s="242">
        <v>4253</v>
      </c>
      <c r="CF47" s="242">
        <v>596</v>
      </c>
      <c r="CG47" s="242">
        <v>889</v>
      </c>
      <c r="CH47" s="242">
        <v>264</v>
      </c>
      <c r="CI47" s="242">
        <v>495</v>
      </c>
      <c r="CJ47" s="242">
        <v>835</v>
      </c>
      <c r="CK47" s="242">
        <v>491</v>
      </c>
      <c r="CL47" s="242">
        <v>600</v>
      </c>
      <c r="CM47" s="242">
        <v>140</v>
      </c>
      <c r="CN47" s="242">
        <v>202</v>
      </c>
      <c r="CO47" s="242">
        <v>1414</v>
      </c>
      <c r="CP47" s="242">
        <v>4663</v>
      </c>
      <c r="CQ47" s="242">
        <v>497</v>
      </c>
      <c r="CR47" s="242">
        <v>2468</v>
      </c>
      <c r="CS47" s="242">
        <v>1021</v>
      </c>
      <c r="CT47" s="242">
        <v>511</v>
      </c>
      <c r="CU47" s="242">
        <v>166</v>
      </c>
      <c r="CV47" s="242">
        <v>151</v>
      </c>
    </row>
    <row r="48" spans="1:100">
      <c r="A48" s="242" t="s">
        <v>347</v>
      </c>
      <c r="B48" s="242" t="s">
        <v>348</v>
      </c>
      <c r="C48" s="242">
        <f t="shared" si="0"/>
        <v>4.7806999999999995</v>
      </c>
      <c r="D48" s="242">
        <v>478.07</v>
      </c>
      <c r="E48" s="242">
        <v>20251</v>
      </c>
      <c r="F48" s="242">
        <v>9693</v>
      </c>
      <c r="G48" s="242">
        <v>10558</v>
      </c>
      <c r="H48" s="242">
        <v>1370</v>
      </c>
      <c r="I48" s="242">
        <v>2830</v>
      </c>
      <c r="J48" s="242">
        <v>2184</v>
      </c>
      <c r="K48" s="242">
        <v>2767</v>
      </c>
      <c r="L48" s="242">
        <v>2872</v>
      </c>
      <c r="M48" s="242">
        <v>2553</v>
      </c>
      <c r="N48" s="242">
        <v>2280</v>
      </c>
      <c r="O48" s="242">
        <v>1776</v>
      </c>
      <c r="P48" s="242">
        <v>1169</v>
      </c>
      <c r="Q48" s="242">
        <v>450</v>
      </c>
      <c r="R48" s="242">
        <v>20197</v>
      </c>
      <c r="S48" s="242">
        <v>54</v>
      </c>
      <c r="T48" s="242">
        <v>3808</v>
      </c>
      <c r="U48" s="242">
        <v>2986</v>
      </c>
      <c r="V48" s="242">
        <v>351</v>
      </c>
      <c r="W48" s="242">
        <v>882</v>
      </c>
      <c r="X48" s="242">
        <v>667</v>
      </c>
      <c r="Y48" s="242">
        <v>1086</v>
      </c>
      <c r="Z48" s="242">
        <v>13641</v>
      </c>
      <c r="AA48" s="242">
        <v>441</v>
      </c>
      <c r="AB48" s="242">
        <v>11</v>
      </c>
      <c r="AC48" s="242">
        <v>408</v>
      </c>
      <c r="AD48" s="242">
        <v>544</v>
      </c>
      <c r="AE48" s="242">
        <v>70</v>
      </c>
      <c r="AF48" s="242">
        <v>248</v>
      </c>
      <c r="AG48" s="242">
        <v>170</v>
      </c>
      <c r="AH48" s="242">
        <v>1732</v>
      </c>
      <c r="AI48" s="242">
        <v>411</v>
      </c>
      <c r="AJ48" s="242">
        <v>79</v>
      </c>
      <c r="AK48" s="242">
        <v>207</v>
      </c>
      <c r="AL48" s="242">
        <v>523</v>
      </c>
      <c r="AM48" s="242">
        <v>420</v>
      </c>
      <c r="AN48" s="242">
        <v>765</v>
      </c>
      <c r="AO48" s="242">
        <v>196</v>
      </c>
      <c r="AP48" s="242">
        <v>110</v>
      </c>
      <c r="AQ48" s="242">
        <v>275</v>
      </c>
      <c r="AR48" s="242">
        <v>11734</v>
      </c>
      <c r="AS48" s="242">
        <v>66</v>
      </c>
      <c r="AT48" s="242">
        <v>520</v>
      </c>
      <c r="AU48" s="242">
        <v>32</v>
      </c>
      <c r="AV48" s="242">
        <v>981</v>
      </c>
      <c r="AW48" s="242">
        <v>1298</v>
      </c>
      <c r="AX48" s="242">
        <v>53</v>
      </c>
      <c r="AY48" s="242">
        <v>4219</v>
      </c>
      <c r="AZ48" s="242">
        <v>1348</v>
      </c>
      <c r="BA48" s="242">
        <v>9988</v>
      </c>
      <c r="BB48" s="242">
        <v>5726</v>
      </c>
      <c r="BC48" s="242">
        <v>1922</v>
      </c>
      <c r="BD48" s="242">
        <v>1149</v>
      </c>
      <c r="BE48" s="242">
        <v>821</v>
      </c>
      <c r="BF48" s="242">
        <v>370</v>
      </c>
      <c r="BG48" s="242">
        <v>9057</v>
      </c>
      <c r="BH48" s="242">
        <v>870</v>
      </c>
      <c r="BI48" s="242">
        <v>2124</v>
      </c>
      <c r="BJ48" s="242">
        <v>1126</v>
      </c>
      <c r="BK48" s="242">
        <v>1102</v>
      </c>
      <c r="BL48" s="242">
        <v>810</v>
      </c>
      <c r="BM48" s="242">
        <v>866</v>
      </c>
      <c r="BN48" s="242">
        <v>677</v>
      </c>
      <c r="BO48" s="242">
        <v>579</v>
      </c>
      <c r="BP48" s="242">
        <v>903</v>
      </c>
      <c r="BQ48" s="242">
        <v>706</v>
      </c>
      <c r="BR48" s="242">
        <v>4118</v>
      </c>
      <c r="BS48" s="242">
        <v>8389</v>
      </c>
      <c r="BT48" s="242">
        <v>267</v>
      </c>
      <c r="BU48" s="242">
        <v>5663</v>
      </c>
      <c r="BV48" s="242">
        <v>1396</v>
      </c>
      <c r="BW48" s="242">
        <v>168</v>
      </c>
      <c r="BX48" s="242">
        <v>1035</v>
      </c>
      <c r="BY48" s="242">
        <v>127</v>
      </c>
      <c r="BZ48" s="242">
        <v>4993</v>
      </c>
      <c r="CA48" s="242">
        <v>545</v>
      </c>
      <c r="CB48" s="242">
        <v>20197</v>
      </c>
      <c r="CC48" s="242">
        <v>256</v>
      </c>
      <c r="CD48" s="242">
        <v>2375</v>
      </c>
      <c r="CE48" s="242">
        <v>9035</v>
      </c>
      <c r="CF48" s="242">
        <v>1121</v>
      </c>
      <c r="CG48" s="242">
        <v>1358</v>
      </c>
      <c r="CH48" s="242">
        <v>692</v>
      </c>
      <c r="CI48" s="242">
        <v>836</v>
      </c>
      <c r="CJ48" s="242">
        <v>1543</v>
      </c>
      <c r="CK48" s="242">
        <v>953</v>
      </c>
      <c r="CL48" s="242">
        <v>1219</v>
      </c>
      <c r="CM48" s="242">
        <v>280</v>
      </c>
      <c r="CN48" s="242">
        <v>387</v>
      </c>
      <c r="CO48" s="242">
        <v>2338</v>
      </c>
      <c r="CP48" s="242">
        <v>8698</v>
      </c>
      <c r="CQ48" s="242">
        <v>1017</v>
      </c>
      <c r="CR48" s="242">
        <v>4327</v>
      </c>
      <c r="CS48" s="242">
        <v>2273</v>
      </c>
      <c r="CT48" s="242">
        <v>929</v>
      </c>
      <c r="CU48" s="242">
        <v>152</v>
      </c>
      <c r="CV48" s="242">
        <v>309</v>
      </c>
    </row>
    <row r="49" spans="1:100">
      <c r="A49" s="242" t="s">
        <v>349</v>
      </c>
      <c r="B49" s="242" t="s">
        <v>170</v>
      </c>
      <c r="C49" s="242">
        <f t="shared" si="0"/>
        <v>2.2446999999999999</v>
      </c>
      <c r="D49" s="242">
        <v>224.47</v>
      </c>
      <c r="E49" s="242">
        <v>9761</v>
      </c>
      <c r="F49" s="242">
        <v>4736</v>
      </c>
      <c r="G49" s="242">
        <v>5025</v>
      </c>
      <c r="H49" s="242">
        <v>773</v>
      </c>
      <c r="I49" s="242">
        <v>1408</v>
      </c>
      <c r="J49" s="242">
        <v>1147</v>
      </c>
      <c r="K49" s="242">
        <v>1384</v>
      </c>
      <c r="L49" s="242">
        <v>1467</v>
      </c>
      <c r="M49" s="242">
        <v>1312</v>
      </c>
      <c r="N49" s="242">
        <v>952</v>
      </c>
      <c r="O49" s="242">
        <v>657</v>
      </c>
      <c r="P49" s="242">
        <v>478</v>
      </c>
      <c r="Q49" s="242">
        <v>178</v>
      </c>
      <c r="R49" s="242">
        <v>9753</v>
      </c>
      <c r="S49" s="242">
        <v>8</v>
      </c>
      <c r="T49" s="242">
        <v>1917</v>
      </c>
      <c r="U49" s="242">
        <v>510</v>
      </c>
      <c r="V49" s="242">
        <v>100</v>
      </c>
      <c r="W49" s="242">
        <v>115</v>
      </c>
      <c r="X49" s="242">
        <v>95</v>
      </c>
      <c r="Y49" s="242">
        <v>198</v>
      </c>
      <c r="Z49" s="242">
        <v>8643</v>
      </c>
      <c r="AA49" s="242">
        <v>132</v>
      </c>
      <c r="AB49" s="242">
        <v>4</v>
      </c>
      <c r="AC49" s="242">
        <v>93</v>
      </c>
      <c r="AD49" s="242">
        <v>251</v>
      </c>
      <c r="AE49" s="242">
        <v>17</v>
      </c>
      <c r="AF49" s="242">
        <v>61</v>
      </c>
      <c r="AG49" s="242">
        <v>65</v>
      </c>
      <c r="AH49" s="242">
        <v>46</v>
      </c>
      <c r="AI49" s="242">
        <v>39</v>
      </c>
      <c r="AJ49" s="242">
        <v>2</v>
      </c>
      <c r="AK49" s="242">
        <v>23</v>
      </c>
      <c r="AL49" s="242">
        <v>38</v>
      </c>
      <c r="AM49" s="242">
        <v>91</v>
      </c>
      <c r="AN49" s="242">
        <v>154</v>
      </c>
      <c r="AO49" s="242">
        <v>80</v>
      </c>
      <c r="AP49" s="242">
        <v>5</v>
      </c>
      <c r="AQ49" s="242">
        <v>17</v>
      </c>
      <c r="AR49" s="242">
        <v>5777</v>
      </c>
      <c r="AS49" s="242">
        <v>17</v>
      </c>
      <c r="AT49" s="242">
        <v>12</v>
      </c>
      <c r="AU49" s="242">
        <v>6</v>
      </c>
      <c r="AV49" s="242">
        <v>100</v>
      </c>
      <c r="AW49" s="242">
        <v>19</v>
      </c>
      <c r="AX49" s="242">
        <v>51</v>
      </c>
      <c r="AY49" s="242">
        <v>3130</v>
      </c>
      <c r="AZ49" s="242">
        <v>648</v>
      </c>
      <c r="BA49" s="242">
        <v>4903</v>
      </c>
      <c r="BB49" s="242">
        <v>2769</v>
      </c>
      <c r="BC49" s="242">
        <v>986</v>
      </c>
      <c r="BD49" s="242">
        <v>454</v>
      </c>
      <c r="BE49" s="242">
        <v>508</v>
      </c>
      <c r="BF49" s="242">
        <v>186</v>
      </c>
      <c r="BG49" s="242">
        <v>4336</v>
      </c>
      <c r="BH49" s="242">
        <v>303</v>
      </c>
      <c r="BI49" s="242">
        <v>594</v>
      </c>
      <c r="BJ49" s="242">
        <v>480</v>
      </c>
      <c r="BK49" s="242">
        <v>539</v>
      </c>
      <c r="BL49" s="242">
        <v>585</v>
      </c>
      <c r="BM49" s="242">
        <v>565</v>
      </c>
      <c r="BN49" s="242">
        <v>344</v>
      </c>
      <c r="BO49" s="242">
        <v>380</v>
      </c>
      <c r="BP49" s="242">
        <v>546</v>
      </c>
      <c r="BQ49" s="242">
        <v>282</v>
      </c>
      <c r="BR49" s="242">
        <v>2119</v>
      </c>
      <c r="BS49" s="242">
        <v>4249</v>
      </c>
      <c r="BT49" s="242">
        <v>41</v>
      </c>
      <c r="BU49" s="242">
        <v>2606</v>
      </c>
      <c r="BV49" s="242">
        <v>858</v>
      </c>
      <c r="BW49" s="242">
        <v>244</v>
      </c>
      <c r="BX49" s="242">
        <v>488</v>
      </c>
      <c r="BY49" s="242">
        <v>52</v>
      </c>
      <c r="BZ49" s="242">
        <v>2736</v>
      </c>
      <c r="CA49" s="242">
        <v>329</v>
      </c>
      <c r="CB49" s="242">
        <v>9753</v>
      </c>
      <c r="CC49" s="242">
        <v>149</v>
      </c>
      <c r="CD49" s="242">
        <v>1420</v>
      </c>
      <c r="CE49" s="242">
        <v>4090</v>
      </c>
      <c r="CF49" s="242">
        <v>534</v>
      </c>
      <c r="CG49" s="242">
        <v>924</v>
      </c>
      <c r="CH49" s="242">
        <v>221</v>
      </c>
      <c r="CI49" s="242">
        <v>504</v>
      </c>
      <c r="CJ49" s="242">
        <v>803</v>
      </c>
      <c r="CK49" s="242">
        <v>416</v>
      </c>
      <c r="CL49" s="242">
        <v>587</v>
      </c>
      <c r="CM49" s="242">
        <v>139</v>
      </c>
      <c r="CN49" s="242">
        <v>120</v>
      </c>
      <c r="CO49" s="242">
        <v>1197</v>
      </c>
      <c r="CP49" s="242">
        <v>4355</v>
      </c>
      <c r="CQ49" s="242">
        <v>219</v>
      </c>
      <c r="CR49" s="242">
        <v>2131</v>
      </c>
      <c r="CS49" s="242">
        <v>884</v>
      </c>
      <c r="CT49" s="242">
        <v>1038</v>
      </c>
      <c r="CU49" s="242">
        <v>83</v>
      </c>
      <c r="CV49" s="242">
        <v>106</v>
      </c>
    </row>
    <row r="50" spans="1:100">
      <c r="A50" s="242" t="s">
        <v>350</v>
      </c>
      <c r="B50" s="242" t="s">
        <v>171</v>
      </c>
      <c r="C50" s="242">
        <f t="shared" si="0"/>
        <v>2.8449</v>
      </c>
      <c r="D50" s="242">
        <v>284.49</v>
      </c>
      <c r="E50" s="242">
        <v>11660</v>
      </c>
      <c r="F50" s="242">
        <v>5430</v>
      </c>
      <c r="G50" s="242">
        <v>6230</v>
      </c>
      <c r="H50" s="242">
        <v>919</v>
      </c>
      <c r="I50" s="242">
        <v>1758</v>
      </c>
      <c r="J50" s="242">
        <v>1395</v>
      </c>
      <c r="K50" s="242">
        <v>1588</v>
      </c>
      <c r="L50" s="242">
        <v>1536</v>
      </c>
      <c r="M50" s="242">
        <v>1396</v>
      </c>
      <c r="N50" s="242">
        <v>1202</v>
      </c>
      <c r="O50" s="242">
        <v>814</v>
      </c>
      <c r="P50" s="242">
        <v>600</v>
      </c>
      <c r="Q50" s="242">
        <v>452</v>
      </c>
      <c r="R50" s="242">
        <v>11604</v>
      </c>
      <c r="S50" s="242">
        <v>56</v>
      </c>
      <c r="T50" s="242">
        <v>2926</v>
      </c>
      <c r="U50" s="242">
        <v>708</v>
      </c>
      <c r="V50" s="242">
        <v>165</v>
      </c>
      <c r="W50" s="242">
        <v>136</v>
      </c>
      <c r="X50" s="242">
        <v>116</v>
      </c>
      <c r="Y50" s="242">
        <v>291</v>
      </c>
      <c r="Z50" s="242">
        <v>9691</v>
      </c>
      <c r="AA50" s="242">
        <v>183</v>
      </c>
      <c r="AB50" s="242">
        <v>3</v>
      </c>
      <c r="AC50" s="242">
        <v>116</v>
      </c>
      <c r="AD50" s="242">
        <v>521</v>
      </c>
      <c r="AE50" s="242">
        <v>23</v>
      </c>
      <c r="AF50" s="242">
        <v>91</v>
      </c>
      <c r="AG50" s="242">
        <v>86</v>
      </c>
      <c r="AH50" s="242">
        <v>36</v>
      </c>
      <c r="AI50" s="242">
        <v>199</v>
      </c>
      <c r="AJ50" s="242">
        <v>33</v>
      </c>
      <c r="AK50" s="242">
        <v>20</v>
      </c>
      <c r="AL50" s="242">
        <v>70</v>
      </c>
      <c r="AM50" s="242">
        <v>94</v>
      </c>
      <c r="AN50" s="242">
        <v>330</v>
      </c>
      <c r="AO50" s="242">
        <v>112</v>
      </c>
      <c r="AP50" s="242">
        <v>27</v>
      </c>
      <c r="AQ50" s="242">
        <v>25</v>
      </c>
      <c r="AR50" s="242">
        <v>7020</v>
      </c>
      <c r="AS50" s="242">
        <v>31</v>
      </c>
      <c r="AT50" s="242">
        <v>20</v>
      </c>
      <c r="AU50" s="242">
        <v>10</v>
      </c>
      <c r="AV50" s="242">
        <v>355</v>
      </c>
      <c r="AW50" s="242">
        <v>11</v>
      </c>
      <c r="AX50" s="242">
        <v>34</v>
      </c>
      <c r="AY50" s="242">
        <v>3476</v>
      </c>
      <c r="AZ50" s="242">
        <v>703</v>
      </c>
      <c r="BA50" s="242">
        <v>5052</v>
      </c>
      <c r="BB50" s="242">
        <v>2688</v>
      </c>
      <c r="BC50" s="242">
        <v>1085</v>
      </c>
      <c r="BD50" s="242">
        <v>379</v>
      </c>
      <c r="BE50" s="242">
        <v>730</v>
      </c>
      <c r="BF50" s="242">
        <v>170</v>
      </c>
      <c r="BG50" s="242">
        <v>4269</v>
      </c>
      <c r="BH50" s="242">
        <v>258</v>
      </c>
      <c r="BI50" s="242">
        <v>305</v>
      </c>
      <c r="BJ50" s="242">
        <v>338</v>
      </c>
      <c r="BK50" s="242">
        <v>528</v>
      </c>
      <c r="BL50" s="242">
        <v>542</v>
      </c>
      <c r="BM50" s="242">
        <v>526</v>
      </c>
      <c r="BN50" s="242">
        <v>445</v>
      </c>
      <c r="BO50" s="242">
        <v>545</v>
      </c>
      <c r="BP50" s="242">
        <v>782</v>
      </c>
      <c r="BQ50" s="242">
        <v>279</v>
      </c>
      <c r="BR50" s="242">
        <v>3820</v>
      </c>
      <c r="BS50" s="242">
        <v>5245</v>
      </c>
      <c r="BT50" s="242">
        <v>58</v>
      </c>
      <c r="BU50" s="242">
        <v>2463</v>
      </c>
      <c r="BV50" s="242">
        <v>1847</v>
      </c>
      <c r="BW50" s="242">
        <v>391</v>
      </c>
      <c r="BX50" s="242">
        <v>400</v>
      </c>
      <c r="BY50" s="242">
        <v>144</v>
      </c>
      <c r="BZ50" s="242">
        <v>4005</v>
      </c>
      <c r="CA50" s="242">
        <v>610</v>
      </c>
      <c r="CB50" s="242">
        <v>11604</v>
      </c>
      <c r="CC50" s="242">
        <v>179</v>
      </c>
      <c r="CD50" s="242">
        <v>2365</v>
      </c>
      <c r="CE50" s="242">
        <v>3849</v>
      </c>
      <c r="CF50" s="242">
        <v>841</v>
      </c>
      <c r="CG50" s="242">
        <v>1142</v>
      </c>
      <c r="CH50" s="242">
        <v>254</v>
      </c>
      <c r="CI50" s="242">
        <v>789</v>
      </c>
      <c r="CJ50" s="242">
        <v>778</v>
      </c>
      <c r="CK50" s="242">
        <v>549</v>
      </c>
      <c r="CL50" s="242">
        <v>562</v>
      </c>
      <c r="CM50" s="242">
        <v>167</v>
      </c>
      <c r="CN50" s="242">
        <v>163</v>
      </c>
      <c r="CO50" s="242">
        <v>1890</v>
      </c>
      <c r="CP50" s="242">
        <v>5341</v>
      </c>
      <c r="CQ50" s="242">
        <v>240</v>
      </c>
      <c r="CR50" s="242">
        <v>1451</v>
      </c>
      <c r="CS50" s="242">
        <v>2493</v>
      </c>
      <c r="CT50" s="242">
        <v>1043</v>
      </c>
      <c r="CU50" s="242">
        <v>114</v>
      </c>
      <c r="CV50" s="242">
        <v>96</v>
      </c>
    </row>
    <row r="51" spans="1:100">
      <c r="A51" s="242" t="s">
        <v>351</v>
      </c>
      <c r="B51" s="242" t="s">
        <v>172</v>
      </c>
      <c r="C51" s="242">
        <f t="shared" si="0"/>
        <v>4.5730000000000004</v>
      </c>
      <c r="D51" s="242">
        <v>457.3</v>
      </c>
      <c r="E51" s="242">
        <v>18509</v>
      </c>
      <c r="F51" s="242">
        <v>9073</v>
      </c>
      <c r="G51" s="242">
        <v>9436</v>
      </c>
      <c r="H51" s="242">
        <v>1118</v>
      </c>
      <c r="I51" s="242">
        <v>2436</v>
      </c>
      <c r="J51" s="242">
        <v>1963</v>
      </c>
      <c r="K51" s="242">
        <v>2278</v>
      </c>
      <c r="L51" s="242">
        <v>2498</v>
      </c>
      <c r="M51" s="242">
        <v>2607</v>
      </c>
      <c r="N51" s="242">
        <v>2087</v>
      </c>
      <c r="O51" s="242">
        <v>1773</v>
      </c>
      <c r="P51" s="242">
        <v>1194</v>
      </c>
      <c r="Q51" s="242">
        <v>553</v>
      </c>
      <c r="R51" s="242">
        <v>18480</v>
      </c>
      <c r="S51" s="242">
        <v>29</v>
      </c>
      <c r="T51" s="242">
        <v>3794</v>
      </c>
      <c r="U51" s="242">
        <v>1665</v>
      </c>
      <c r="V51" s="242">
        <v>387</v>
      </c>
      <c r="W51" s="242">
        <v>373</v>
      </c>
      <c r="X51" s="242">
        <v>304</v>
      </c>
      <c r="Y51" s="242">
        <v>603</v>
      </c>
      <c r="Z51" s="242">
        <v>15105</v>
      </c>
      <c r="AA51" s="242">
        <v>536</v>
      </c>
      <c r="AB51" s="242">
        <v>4</v>
      </c>
      <c r="AC51" s="242">
        <v>271</v>
      </c>
      <c r="AD51" s="242">
        <v>276</v>
      </c>
      <c r="AE51" s="242">
        <v>29</v>
      </c>
      <c r="AF51" s="242">
        <v>135</v>
      </c>
      <c r="AG51" s="242">
        <v>89</v>
      </c>
      <c r="AH51" s="242">
        <v>351</v>
      </c>
      <c r="AI51" s="242">
        <v>611</v>
      </c>
      <c r="AJ51" s="242">
        <v>262</v>
      </c>
      <c r="AK51" s="242">
        <v>73</v>
      </c>
      <c r="AL51" s="242">
        <v>163</v>
      </c>
      <c r="AM51" s="242">
        <v>158</v>
      </c>
      <c r="AN51" s="242">
        <v>279</v>
      </c>
      <c r="AO51" s="242">
        <v>57</v>
      </c>
      <c r="AP51" s="242">
        <v>54</v>
      </c>
      <c r="AQ51" s="242">
        <v>58</v>
      </c>
      <c r="AR51" s="242">
        <v>11774</v>
      </c>
      <c r="AS51" s="242">
        <v>47</v>
      </c>
      <c r="AT51" s="242">
        <v>128</v>
      </c>
      <c r="AU51" s="242">
        <v>18</v>
      </c>
      <c r="AV51" s="242">
        <v>1124</v>
      </c>
      <c r="AW51" s="242">
        <v>232</v>
      </c>
      <c r="AX51" s="242">
        <v>64</v>
      </c>
      <c r="AY51" s="242">
        <v>3961</v>
      </c>
      <c r="AZ51" s="242">
        <v>1161</v>
      </c>
      <c r="BA51" s="242">
        <v>9203</v>
      </c>
      <c r="BB51" s="242">
        <v>5353</v>
      </c>
      <c r="BC51" s="242">
        <v>1858</v>
      </c>
      <c r="BD51" s="242">
        <v>926</v>
      </c>
      <c r="BE51" s="242">
        <v>714</v>
      </c>
      <c r="BF51" s="242">
        <v>352</v>
      </c>
      <c r="BG51" s="242">
        <v>8388</v>
      </c>
      <c r="BH51" s="242">
        <v>620</v>
      </c>
      <c r="BI51" s="242">
        <v>953</v>
      </c>
      <c r="BJ51" s="242">
        <v>885</v>
      </c>
      <c r="BK51" s="242">
        <v>1287</v>
      </c>
      <c r="BL51" s="242">
        <v>1179</v>
      </c>
      <c r="BM51" s="242">
        <v>873</v>
      </c>
      <c r="BN51" s="242">
        <v>769</v>
      </c>
      <c r="BO51" s="242">
        <v>793</v>
      </c>
      <c r="BP51" s="242">
        <v>1030</v>
      </c>
      <c r="BQ51" s="242">
        <v>493</v>
      </c>
      <c r="BR51" s="242">
        <v>4837</v>
      </c>
      <c r="BS51" s="242">
        <v>7836</v>
      </c>
      <c r="BT51" s="242">
        <v>168</v>
      </c>
      <c r="BU51" s="242">
        <v>5673</v>
      </c>
      <c r="BV51" s="242">
        <v>1015</v>
      </c>
      <c r="BW51" s="242">
        <v>178</v>
      </c>
      <c r="BX51" s="242">
        <v>864</v>
      </c>
      <c r="BY51" s="242">
        <v>106</v>
      </c>
      <c r="BZ51" s="242">
        <v>5191</v>
      </c>
      <c r="CA51" s="242">
        <v>468</v>
      </c>
      <c r="CB51" s="242">
        <v>18480</v>
      </c>
      <c r="CC51" s="242">
        <v>374</v>
      </c>
      <c r="CD51" s="242">
        <v>2159</v>
      </c>
      <c r="CE51" s="242">
        <v>8343</v>
      </c>
      <c r="CF51" s="242">
        <v>1198</v>
      </c>
      <c r="CG51" s="242">
        <v>1232</v>
      </c>
      <c r="CH51" s="242">
        <v>711</v>
      </c>
      <c r="CI51" s="242">
        <v>669</v>
      </c>
      <c r="CJ51" s="242">
        <v>1405</v>
      </c>
      <c r="CK51" s="242">
        <v>974</v>
      </c>
      <c r="CL51" s="242">
        <v>1133</v>
      </c>
      <c r="CM51" s="242">
        <v>228</v>
      </c>
      <c r="CN51" s="242">
        <v>287</v>
      </c>
      <c r="CO51" s="242">
        <v>2321</v>
      </c>
      <c r="CP51" s="242">
        <v>8042</v>
      </c>
      <c r="CQ51" s="242">
        <v>533</v>
      </c>
      <c r="CR51" s="242">
        <v>5449</v>
      </c>
      <c r="CS51" s="242">
        <v>742</v>
      </c>
      <c r="CT51" s="242">
        <v>1126</v>
      </c>
      <c r="CU51" s="242">
        <v>192</v>
      </c>
      <c r="CV51" s="242">
        <v>206</v>
      </c>
    </row>
    <row r="52" spans="1:100">
      <c r="A52" s="242" t="s">
        <v>352</v>
      </c>
      <c r="B52" s="242" t="s">
        <v>173</v>
      </c>
      <c r="C52" s="242">
        <f t="shared" si="0"/>
        <v>2.2086000000000001</v>
      </c>
      <c r="D52" s="242">
        <v>220.86</v>
      </c>
      <c r="E52" s="242">
        <v>20403</v>
      </c>
      <c r="F52" s="242">
        <v>10170</v>
      </c>
      <c r="G52" s="242">
        <v>10233</v>
      </c>
      <c r="H52" s="242">
        <v>2081</v>
      </c>
      <c r="I52" s="242">
        <v>4682</v>
      </c>
      <c r="J52" s="242">
        <v>3123</v>
      </c>
      <c r="K52" s="242">
        <v>3213</v>
      </c>
      <c r="L52" s="242">
        <v>2695</v>
      </c>
      <c r="M52" s="242">
        <v>1706</v>
      </c>
      <c r="N52" s="242">
        <v>1161</v>
      </c>
      <c r="O52" s="242">
        <v>841</v>
      </c>
      <c r="P52" s="242">
        <v>771</v>
      </c>
      <c r="Q52" s="242">
        <v>130</v>
      </c>
      <c r="R52" s="242">
        <v>20385</v>
      </c>
      <c r="S52" s="242">
        <v>18</v>
      </c>
      <c r="T52" s="242">
        <v>3651</v>
      </c>
      <c r="U52" s="242">
        <v>8816</v>
      </c>
      <c r="V52" s="242">
        <v>479</v>
      </c>
      <c r="W52" s="242">
        <v>2389</v>
      </c>
      <c r="X52" s="242">
        <v>2623</v>
      </c>
      <c r="Y52" s="242">
        <v>3325</v>
      </c>
      <c r="Z52" s="242">
        <v>1369</v>
      </c>
      <c r="AA52" s="242">
        <v>231</v>
      </c>
      <c r="AB52" s="242">
        <v>1</v>
      </c>
      <c r="AC52" s="242">
        <v>247</v>
      </c>
      <c r="AD52" s="242">
        <v>150</v>
      </c>
      <c r="AE52" s="242">
        <v>44</v>
      </c>
      <c r="AF52" s="242">
        <v>156</v>
      </c>
      <c r="AG52" s="242">
        <v>135</v>
      </c>
      <c r="AH52" s="242">
        <v>507</v>
      </c>
      <c r="AI52" s="242">
        <v>10806</v>
      </c>
      <c r="AJ52" s="242">
        <v>2822</v>
      </c>
      <c r="AK52" s="242">
        <v>57</v>
      </c>
      <c r="AL52" s="242">
        <v>1061</v>
      </c>
      <c r="AM52" s="242">
        <v>888</v>
      </c>
      <c r="AN52" s="242">
        <v>450</v>
      </c>
      <c r="AO52" s="242">
        <v>566</v>
      </c>
      <c r="AP52" s="242">
        <v>587</v>
      </c>
      <c r="AQ52" s="242">
        <v>326</v>
      </c>
      <c r="AR52" s="242">
        <v>1935</v>
      </c>
      <c r="AS52" s="242">
        <v>32</v>
      </c>
      <c r="AT52" s="242">
        <v>161</v>
      </c>
      <c r="AU52" s="242">
        <v>17</v>
      </c>
      <c r="AV52" s="242">
        <v>16435</v>
      </c>
      <c r="AW52" s="242">
        <v>230</v>
      </c>
      <c r="AX52" s="242">
        <v>25</v>
      </c>
      <c r="AY52" s="242">
        <v>481</v>
      </c>
      <c r="AZ52" s="242">
        <v>1087</v>
      </c>
      <c r="BA52" s="242">
        <v>6571</v>
      </c>
      <c r="BB52" s="242">
        <v>2083</v>
      </c>
      <c r="BC52" s="242">
        <v>1755</v>
      </c>
      <c r="BD52" s="242">
        <v>1045</v>
      </c>
      <c r="BE52" s="242">
        <v>1140</v>
      </c>
      <c r="BF52" s="242">
        <v>548</v>
      </c>
      <c r="BG52" s="242">
        <v>5188</v>
      </c>
      <c r="BH52" s="242">
        <v>363</v>
      </c>
      <c r="BI52" s="242">
        <v>531</v>
      </c>
      <c r="BJ52" s="242">
        <v>334</v>
      </c>
      <c r="BK52" s="242">
        <v>511</v>
      </c>
      <c r="BL52" s="242">
        <v>484</v>
      </c>
      <c r="BM52" s="242">
        <v>496</v>
      </c>
      <c r="BN52" s="242">
        <v>734</v>
      </c>
      <c r="BO52" s="242">
        <v>803</v>
      </c>
      <c r="BP52" s="242">
        <v>932</v>
      </c>
      <c r="BQ52" s="242">
        <v>1342</v>
      </c>
      <c r="BR52" s="242">
        <v>5264</v>
      </c>
      <c r="BS52" s="242">
        <v>5214</v>
      </c>
      <c r="BT52" s="242">
        <v>1127</v>
      </c>
      <c r="BU52" s="242">
        <v>3158</v>
      </c>
      <c r="BV52" s="242">
        <v>399</v>
      </c>
      <c r="BW52" s="242">
        <v>366</v>
      </c>
      <c r="BX52" s="242">
        <v>1160</v>
      </c>
      <c r="BY52" s="242">
        <v>131</v>
      </c>
      <c r="BZ52" s="242">
        <v>4254</v>
      </c>
      <c r="CA52" s="242">
        <v>1007</v>
      </c>
      <c r="CB52" s="242">
        <v>20385</v>
      </c>
      <c r="CC52" s="242">
        <v>187</v>
      </c>
      <c r="CD52" s="242">
        <v>1985</v>
      </c>
      <c r="CE52" s="242">
        <v>4377</v>
      </c>
      <c r="CF52" s="242">
        <v>375</v>
      </c>
      <c r="CG52" s="242">
        <v>568</v>
      </c>
      <c r="CH52" s="242">
        <v>160</v>
      </c>
      <c r="CI52" s="242">
        <v>504</v>
      </c>
      <c r="CJ52" s="242">
        <v>1677</v>
      </c>
      <c r="CK52" s="242">
        <v>593</v>
      </c>
      <c r="CL52" s="242">
        <v>261</v>
      </c>
      <c r="CM52" s="242">
        <v>727</v>
      </c>
      <c r="CN52" s="242">
        <v>349</v>
      </c>
      <c r="CO52" s="242">
        <v>1622</v>
      </c>
      <c r="CP52" s="242">
        <v>5395</v>
      </c>
      <c r="CQ52" s="242">
        <v>503</v>
      </c>
      <c r="CR52" s="242">
        <v>1134</v>
      </c>
      <c r="CS52" s="242">
        <v>3293</v>
      </c>
      <c r="CT52" s="242">
        <v>263</v>
      </c>
      <c r="CU52" s="242">
        <v>202</v>
      </c>
      <c r="CV52" s="242">
        <v>181</v>
      </c>
    </row>
    <row r="53" spans="1:100">
      <c r="A53" s="242" t="s">
        <v>353</v>
      </c>
      <c r="B53" s="242" t="s">
        <v>174</v>
      </c>
      <c r="C53" s="242">
        <f t="shared" si="0"/>
        <v>4.2988999999999997</v>
      </c>
      <c r="D53" s="242">
        <v>429.89</v>
      </c>
      <c r="E53" s="242">
        <v>22664</v>
      </c>
      <c r="F53" s="242">
        <v>12010</v>
      </c>
      <c r="G53" s="242">
        <v>10654</v>
      </c>
      <c r="H53" s="242">
        <v>1675</v>
      </c>
      <c r="I53" s="242">
        <v>2985</v>
      </c>
      <c r="J53" s="242">
        <v>3704</v>
      </c>
      <c r="K53" s="242">
        <v>5830</v>
      </c>
      <c r="L53" s="242">
        <v>3245</v>
      </c>
      <c r="M53" s="242">
        <v>2311</v>
      </c>
      <c r="N53" s="242">
        <v>1257</v>
      </c>
      <c r="O53" s="242">
        <v>869</v>
      </c>
      <c r="P53" s="242">
        <v>565</v>
      </c>
      <c r="Q53" s="242">
        <v>215</v>
      </c>
      <c r="R53" s="242">
        <v>21673</v>
      </c>
      <c r="S53" s="242">
        <v>991</v>
      </c>
      <c r="T53" s="242">
        <v>3612</v>
      </c>
      <c r="U53" s="242">
        <v>8607</v>
      </c>
      <c r="V53" s="242">
        <v>485</v>
      </c>
      <c r="W53" s="242">
        <v>1455</v>
      </c>
      <c r="X53" s="242">
        <v>1831</v>
      </c>
      <c r="Y53" s="242">
        <v>4836</v>
      </c>
      <c r="Z53" s="242">
        <v>5728</v>
      </c>
      <c r="AA53" s="242">
        <v>287</v>
      </c>
      <c r="AB53" s="242">
        <v>20</v>
      </c>
      <c r="AC53" s="242">
        <v>1219</v>
      </c>
      <c r="AD53" s="242">
        <v>835</v>
      </c>
      <c r="AE53" s="242">
        <v>119</v>
      </c>
      <c r="AF53" s="242">
        <v>241</v>
      </c>
      <c r="AG53" s="242">
        <v>347</v>
      </c>
      <c r="AH53" s="242">
        <v>3340</v>
      </c>
      <c r="AI53" s="242">
        <v>2179</v>
      </c>
      <c r="AJ53" s="242">
        <v>544</v>
      </c>
      <c r="AK53" s="242">
        <v>621</v>
      </c>
      <c r="AL53" s="242">
        <v>1020</v>
      </c>
      <c r="AM53" s="242">
        <v>1267</v>
      </c>
      <c r="AN53" s="242">
        <v>3134</v>
      </c>
      <c r="AO53" s="242">
        <v>1078</v>
      </c>
      <c r="AP53" s="242">
        <v>124</v>
      </c>
      <c r="AQ53" s="242">
        <v>560</v>
      </c>
      <c r="AR53" s="242">
        <v>8894</v>
      </c>
      <c r="AS53" s="242">
        <v>234</v>
      </c>
      <c r="AT53" s="242">
        <v>1003</v>
      </c>
      <c r="AU53" s="242">
        <v>33</v>
      </c>
      <c r="AV53" s="242">
        <v>4311</v>
      </c>
      <c r="AW53" s="242">
        <v>1940</v>
      </c>
      <c r="AX53" s="242">
        <v>413</v>
      </c>
      <c r="AY53" s="242">
        <v>4063</v>
      </c>
      <c r="AZ53" s="242">
        <v>1772</v>
      </c>
      <c r="BA53" s="242">
        <v>11289</v>
      </c>
      <c r="BB53" s="242">
        <v>6066</v>
      </c>
      <c r="BC53" s="242">
        <v>1907</v>
      </c>
      <c r="BD53" s="242">
        <v>953</v>
      </c>
      <c r="BE53" s="242">
        <v>1497</v>
      </c>
      <c r="BF53" s="242">
        <v>866</v>
      </c>
      <c r="BG53" s="242">
        <v>9514</v>
      </c>
      <c r="BH53" s="242">
        <v>798</v>
      </c>
      <c r="BI53" s="242">
        <v>2090</v>
      </c>
      <c r="BJ53" s="242">
        <v>1227</v>
      </c>
      <c r="BK53" s="242">
        <v>955</v>
      </c>
      <c r="BL53" s="242">
        <v>662</v>
      </c>
      <c r="BM53" s="242">
        <v>889</v>
      </c>
      <c r="BN53" s="242">
        <v>762</v>
      </c>
      <c r="BO53" s="242">
        <v>707</v>
      </c>
      <c r="BP53" s="242">
        <v>1423</v>
      </c>
      <c r="BQ53" s="242">
        <v>2069</v>
      </c>
      <c r="BR53" s="242">
        <v>4515</v>
      </c>
      <c r="BS53" s="242">
        <v>9363</v>
      </c>
      <c r="BT53" s="242">
        <v>1529</v>
      </c>
      <c r="BU53" s="242">
        <v>3038</v>
      </c>
      <c r="BV53" s="242">
        <v>1225</v>
      </c>
      <c r="BW53" s="242">
        <v>1449</v>
      </c>
      <c r="BX53" s="242">
        <v>3430</v>
      </c>
      <c r="BY53" s="242">
        <v>220</v>
      </c>
      <c r="BZ53" s="242">
        <v>6713</v>
      </c>
      <c r="CA53" s="242">
        <v>2576</v>
      </c>
      <c r="CB53" s="242">
        <v>21673</v>
      </c>
      <c r="CC53" s="242">
        <v>471</v>
      </c>
      <c r="CD53" s="242">
        <v>4731</v>
      </c>
      <c r="CE53" s="242">
        <v>5700</v>
      </c>
      <c r="CF53" s="242">
        <v>543</v>
      </c>
      <c r="CG53" s="242">
        <v>2951</v>
      </c>
      <c r="CH53" s="242">
        <v>143</v>
      </c>
      <c r="CI53" s="242">
        <v>1102</v>
      </c>
      <c r="CJ53" s="242">
        <v>1164</v>
      </c>
      <c r="CK53" s="242">
        <v>650</v>
      </c>
      <c r="CL53" s="242">
        <v>1114</v>
      </c>
      <c r="CM53" s="242">
        <v>482</v>
      </c>
      <c r="CN53" s="242">
        <v>1213</v>
      </c>
      <c r="CO53" s="242">
        <v>1990</v>
      </c>
      <c r="CP53" s="242">
        <v>9869</v>
      </c>
      <c r="CQ53" s="242">
        <v>455</v>
      </c>
      <c r="CR53" s="242">
        <v>1312</v>
      </c>
      <c r="CS53" s="242">
        <v>3456</v>
      </c>
      <c r="CT53" s="242">
        <v>4112</v>
      </c>
      <c r="CU53" s="242">
        <v>534</v>
      </c>
      <c r="CV53" s="242">
        <v>506</v>
      </c>
    </row>
    <row r="54" spans="1:100">
      <c r="A54" s="242" t="s">
        <v>354</v>
      </c>
      <c r="B54" s="242" t="s">
        <v>175</v>
      </c>
      <c r="C54" s="242">
        <f t="shared" si="0"/>
        <v>2.2991999999999999</v>
      </c>
      <c r="D54" s="242">
        <v>229.92</v>
      </c>
      <c r="E54" s="242">
        <v>10295</v>
      </c>
      <c r="F54" s="242">
        <v>5087</v>
      </c>
      <c r="G54" s="242">
        <v>5208</v>
      </c>
      <c r="H54" s="242">
        <v>843</v>
      </c>
      <c r="I54" s="242">
        <v>1439</v>
      </c>
      <c r="J54" s="242">
        <v>1097</v>
      </c>
      <c r="K54" s="242">
        <v>1628</v>
      </c>
      <c r="L54" s="242">
        <v>1466</v>
      </c>
      <c r="M54" s="242">
        <v>1400</v>
      </c>
      <c r="N54" s="242">
        <v>1094</v>
      </c>
      <c r="O54" s="242">
        <v>746</v>
      </c>
      <c r="P54" s="242">
        <v>423</v>
      </c>
      <c r="Q54" s="242">
        <v>159</v>
      </c>
      <c r="R54" s="242">
        <v>10273</v>
      </c>
      <c r="S54" s="242">
        <v>22</v>
      </c>
      <c r="T54" s="242">
        <v>1832</v>
      </c>
      <c r="U54" s="242">
        <v>1452</v>
      </c>
      <c r="V54" s="242">
        <v>192</v>
      </c>
      <c r="W54" s="242">
        <v>362</v>
      </c>
      <c r="X54" s="242">
        <v>297</v>
      </c>
      <c r="Y54" s="242">
        <v>601</v>
      </c>
      <c r="Z54" s="242">
        <v>7117</v>
      </c>
      <c r="AA54" s="242">
        <v>354</v>
      </c>
      <c r="AB54" s="242">
        <v>0</v>
      </c>
      <c r="AC54" s="242">
        <v>300</v>
      </c>
      <c r="AD54" s="242">
        <v>215</v>
      </c>
      <c r="AE54" s="242">
        <v>20</v>
      </c>
      <c r="AF54" s="242">
        <v>93</v>
      </c>
      <c r="AG54" s="242">
        <v>52</v>
      </c>
      <c r="AH54" s="242">
        <v>482</v>
      </c>
      <c r="AI54" s="242">
        <v>889</v>
      </c>
      <c r="AJ54" s="242">
        <v>157</v>
      </c>
      <c r="AK54" s="242">
        <v>44</v>
      </c>
      <c r="AL54" s="242">
        <v>107</v>
      </c>
      <c r="AM54" s="242">
        <v>81</v>
      </c>
      <c r="AN54" s="242">
        <v>196</v>
      </c>
      <c r="AO54" s="242">
        <v>69</v>
      </c>
      <c r="AP54" s="242">
        <v>72</v>
      </c>
      <c r="AQ54" s="242">
        <v>47</v>
      </c>
      <c r="AR54" s="242">
        <v>5897</v>
      </c>
      <c r="AS54" s="242">
        <v>24</v>
      </c>
      <c r="AT54" s="242">
        <v>155</v>
      </c>
      <c r="AU54" s="242">
        <v>5</v>
      </c>
      <c r="AV54" s="242">
        <v>1224</v>
      </c>
      <c r="AW54" s="242">
        <v>271</v>
      </c>
      <c r="AX54" s="242">
        <v>22</v>
      </c>
      <c r="AY54" s="242">
        <v>2004</v>
      </c>
      <c r="AZ54" s="242">
        <v>693</v>
      </c>
      <c r="BA54" s="242">
        <v>5341</v>
      </c>
      <c r="BB54" s="242">
        <v>3115</v>
      </c>
      <c r="BC54" s="242">
        <v>1064</v>
      </c>
      <c r="BD54" s="242">
        <v>555</v>
      </c>
      <c r="BE54" s="242">
        <v>428</v>
      </c>
      <c r="BF54" s="242">
        <v>179</v>
      </c>
      <c r="BG54" s="242">
        <v>4876</v>
      </c>
      <c r="BH54" s="242">
        <v>357</v>
      </c>
      <c r="BI54" s="242">
        <v>673</v>
      </c>
      <c r="BJ54" s="242">
        <v>483</v>
      </c>
      <c r="BK54" s="242">
        <v>661</v>
      </c>
      <c r="BL54" s="242">
        <v>647</v>
      </c>
      <c r="BM54" s="242">
        <v>502</v>
      </c>
      <c r="BN54" s="242">
        <v>471</v>
      </c>
      <c r="BO54" s="242">
        <v>480</v>
      </c>
      <c r="BP54" s="242">
        <v>602</v>
      </c>
      <c r="BQ54" s="242">
        <v>295</v>
      </c>
      <c r="BR54" s="242">
        <v>2345</v>
      </c>
      <c r="BS54" s="242">
        <v>4273</v>
      </c>
      <c r="BT54" s="242">
        <v>172</v>
      </c>
      <c r="BU54" s="242">
        <v>2937</v>
      </c>
      <c r="BV54" s="242">
        <v>540</v>
      </c>
      <c r="BW54" s="242">
        <v>67</v>
      </c>
      <c r="BX54" s="242">
        <v>679</v>
      </c>
      <c r="BY54" s="242">
        <v>50</v>
      </c>
      <c r="BZ54" s="242">
        <v>2638</v>
      </c>
      <c r="CA54" s="242">
        <v>257</v>
      </c>
      <c r="CB54" s="242">
        <v>10273</v>
      </c>
      <c r="CC54" s="242">
        <v>218</v>
      </c>
      <c r="CD54" s="242">
        <v>1236</v>
      </c>
      <c r="CE54" s="242">
        <v>4420</v>
      </c>
      <c r="CF54" s="242">
        <v>510</v>
      </c>
      <c r="CG54" s="242">
        <v>848</v>
      </c>
      <c r="CH54" s="242">
        <v>226</v>
      </c>
      <c r="CI54" s="242">
        <v>391</v>
      </c>
      <c r="CJ54" s="242">
        <v>861</v>
      </c>
      <c r="CK54" s="242">
        <v>477</v>
      </c>
      <c r="CL54" s="242">
        <v>637</v>
      </c>
      <c r="CM54" s="242">
        <v>149</v>
      </c>
      <c r="CN54" s="242">
        <v>174</v>
      </c>
      <c r="CO54" s="242">
        <v>1136</v>
      </c>
      <c r="CP54" s="242">
        <v>4376</v>
      </c>
      <c r="CQ54" s="242">
        <v>333</v>
      </c>
      <c r="CR54" s="242">
        <v>2115</v>
      </c>
      <c r="CS54" s="242">
        <v>1239</v>
      </c>
      <c r="CT54" s="242">
        <v>596</v>
      </c>
      <c r="CU54" s="242">
        <v>93</v>
      </c>
      <c r="CV54" s="242">
        <v>103</v>
      </c>
    </row>
    <row r="55" spans="1:100">
      <c r="A55" s="242" t="s">
        <v>355</v>
      </c>
      <c r="B55" s="242" t="s">
        <v>176</v>
      </c>
      <c r="C55" s="242">
        <f t="shared" si="0"/>
        <v>3.94</v>
      </c>
      <c r="D55" s="242">
        <v>394</v>
      </c>
      <c r="E55" s="242">
        <v>25798</v>
      </c>
      <c r="F55" s="242">
        <v>13113</v>
      </c>
      <c r="G55" s="242">
        <v>12686</v>
      </c>
      <c r="H55" s="242">
        <v>2803</v>
      </c>
      <c r="I55" s="242">
        <v>5490</v>
      </c>
      <c r="J55" s="242">
        <v>3953</v>
      </c>
      <c r="K55" s="242">
        <v>4589</v>
      </c>
      <c r="L55" s="242">
        <v>3283</v>
      </c>
      <c r="M55" s="242">
        <v>2246</v>
      </c>
      <c r="N55" s="242">
        <v>1520</v>
      </c>
      <c r="O55" s="242">
        <v>994</v>
      </c>
      <c r="P55" s="242">
        <v>760</v>
      </c>
      <c r="Q55" s="242">
        <v>161</v>
      </c>
      <c r="R55" s="242">
        <v>25666</v>
      </c>
      <c r="S55" s="242">
        <v>132</v>
      </c>
      <c r="T55" s="242">
        <v>4840</v>
      </c>
      <c r="U55" s="242">
        <v>10776</v>
      </c>
      <c r="V55" s="242">
        <v>485</v>
      </c>
      <c r="W55" s="242">
        <v>2475</v>
      </c>
      <c r="X55" s="242">
        <v>3548</v>
      </c>
      <c r="Y55" s="242">
        <v>4268</v>
      </c>
      <c r="Z55" s="242">
        <v>2532</v>
      </c>
      <c r="AA55" s="242">
        <v>283</v>
      </c>
      <c r="AB55" s="242">
        <v>35</v>
      </c>
      <c r="AC55" s="242">
        <v>446</v>
      </c>
      <c r="AD55" s="242">
        <v>344</v>
      </c>
      <c r="AE55" s="242">
        <v>39</v>
      </c>
      <c r="AF55" s="242">
        <v>318</v>
      </c>
      <c r="AG55" s="242">
        <v>189</v>
      </c>
      <c r="AH55" s="242">
        <v>1320</v>
      </c>
      <c r="AI55" s="242">
        <v>11784</v>
      </c>
      <c r="AJ55" s="242">
        <v>2629</v>
      </c>
      <c r="AK55" s="242">
        <v>130</v>
      </c>
      <c r="AL55" s="242">
        <v>1156</v>
      </c>
      <c r="AM55" s="242">
        <v>883</v>
      </c>
      <c r="AN55" s="242">
        <v>832</v>
      </c>
      <c r="AO55" s="242">
        <v>699</v>
      </c>
      <c r="AP55" s="242">
        <v>1846</v>
      </c>
      <c r="AQ55" s="242">
        <v>334</v>
      </c>
      <c r="AR55" s="242">
        <v>3337</v>
      </c>
      <c r="AS55" s="242">
        <v>57</v>
      </c>
      <c r="AT55" s="242">
        <v>517</v>
      </c>
      <c r="AU55" s="242">
        <v>6</v>
      </c>
      <c r="AV55" s="242">
        <v>18604</v>
      </c>
      <c r="AW55" s="242">
        <v>534</v>
      </c>
      <c r="AX55" s="242">
        <v>86</v>
      </c>
      <c r="AY55" s="242">
        <v>1253</v>
      </c>
      <c r="AZ55" s="242">
        <v>1404</v>
      </c>
      <c r="BA55" s="242">
        <v>8506</v>
      </c>
      <c r="BB55" s="242">
        <v>3012</v>
      </c>
      <c r="BC55" s="242">
        <v>2133</v>
      </c>
      <c r="BD55" s="242">
        <v>1017</v>
      </c>
      <c r="BE55" s="242">
        <v>1665</v>
      </c>
      <c r="BF55" s="242">
        <v>679</v>
      </c>
      <c r="BG55" s="242">
        <v>6524</v>
      </c>
      <c r="BH55" s="242">
        <v>428</v>
      </c>
      <c r="BI55" s="242">
        <v>714</v>
      </c>
      <c r="BJ55" s="242">
        <v>457</v>
      </c>
      <c r="BK55" s="242">
        <v>605</v>
      </c>
      <c r="BL55" s="242">
        <v>692</v>
      </c>
      <c r="BM55" s="242">
        <v>656</v>
      </c>
      <c r="BN55" s="242">
        <v>804</v>
      </c>
      <c r="BO55" s="242">
        <v>871</v>
      </c>
      <c r="BP55" s="242">
        <v>1296</v>
      </c>
      <c r="BQ55" s="242">
        <v>1694</v>
      </c>
      <c r="BR55" s="242">
        <v>6649</v>
      </c>
      <c r="BS55" s="242">
        <v>7453</v>
      </c>
      <c r="BT55" s="242">
        <v>1673</v>
      </c>
      <c r="BU55" s="242">
        <v>3375</v>
      </c>
      <c r="BV55" s="242">
        <v>823</v>
      </c>
      <c r="BW55" s="242">
        <v>1402</v>
      </c>
      <c r="BX55" s="242">
        <v>1638</v>
      </c>
      <c r="BY55" s="242">
        <v>214</v>
      </c>
      <c r="BZ55" s="242">
        <v>6131</v>
      </c>
      <c r="CA55" s="242">
        <v>1656</v>
      </c>
      <c r="CB55" s="242">
        <v>25666</v>
      </c>
      <c r="CC55" s="242">
        <v>384</v>
      </c>
      <c r="CD55" s="242">
        <v>3550</v>
      </c>
      <c r="CE55" s="242">
        <v>4948</v>
      </c>
      <c r="CF55" s="242">
        <v>514</v>
      </c>
      <c r="CG55" s="242">
        <v>1325</v>
      </c>
      <c r="CH55" s="242">
        <v>156</v>
      </c>
      <c r="CI55" s="242">
        <v>881</v>
      </c>
      <c r="CJ55" s="242">
        <v>2052</v>
      </c>
      <c r="CK55" s="242">
        <v>712</v>
      </c>
      <c r="CL55" s="242">
        <v>440</v>
      </c>
      <c r="CM55" s="242">
        <v>806</v>
      </c>
      <c r="CN55" s="242">
        <v>567</v>
      </c>
      <c r="CO55" s="242">
        <v>2293</v>
      </c>
      <c r="CP55" s="242">
        <v>7649</v>
      </c>
      <c r="CQ55" s="242">
        <v>633</v>
      </c>
      <c r="CR55" s="242">
        <v>1196</v>
      </c>
      <c r="CS55" s="242">
        <v>4326</v>
      </c>
      <c r="CT55" s="242">
        <v>1006</v>
      </c>
      <c r="CU55" s="242">
        <v>488</v>
      </c>
      <c r="CV55" s="242">
        <v>196</v>
      </c>
    </row>
    <row r="56" spans="1:100">
      <c r="A56" s="242" t="s">
        <v>356</v>
      </c>
      <c r="B56" s="242" t="s">
        <v>177</v>
      </c>
      <c r="C56" s="242">
        <f t="shared" si="0"/>
        <v>2.012</v>
      </c>
      <c r="D56" s="242">
        <v>201.2</v>
      </c>
      <c r="E56" s="242">
        <v>20309</v>
      </c>
      <c r="F56" s="242">
        <v>10343</v>
      </c>
      <c r="G56" s="242">
        <v>9966</v>
      </c>
      <c r="H56" s="242">
        <v>2002</v>
      </c>
      <c r="I56" s="242">
        <v>4066</v>
      </c>
      <c r="J56" s="242">
        <v>3148</v>
      </c>
      <c r="K56" s="242">
        <v>3550</v>
      </c>
      <c r="L56" s="242">
        <v>2683</v>
      </c>
      <c r="M56" s="242">
        <v>1750</v>
      </c>
      <c r="N56" s="242">
        <v>1412</v>
      </c>
      <c r="O56" s="242">
        <v>924</v>
      </c>
      <c r="P56" s="242">
        <v>607</v>
      </c>
      <c r="Q56" s="242">
        <v>167</v>
      </c>
      <c r="R56" s="242">
        <v>20249</v>
      </c>
      <c r="S56" s="242">
        <v>60</v>
      </c>
      <c r="T56" s="242">
        <v>3553</v>
      </c>
      <c r="U56" s="242">
        <v>8747</v>
      </c>
      <c r="V56" s="242">
        <v>437</v>
      </c>
      <c r="W56" s="242">
        <v>2657</v>
      </c>
      <c r="X56" s="242">
        <v>2333</v>
      </c>
      <c r="Y56" s="242">
        <v>3320</v>
      </c>
      <c r="Z56" s="242">
        <v>1705</v>
      </c>
      <c r="AA56" s="242">
        <v>309</v>
      </c>
      <c r="AB56" s="242">
        <v>18</v>
      </c>
      <c r="AC56" s="242">
        <v>355</v>
      </c>
      <c r="AD56" s="242">
        <v>150</v>
      </c>
      <c r="AE56" s="242">
        <v>51</v>
      </c>
      <c r="AF56" s="242">
        <v>209</v>
      </c>
      <c r="AG56" s="242">
        <v>111</v>
      </c>
      <c r="AH56" s="242">
        <v>1766</v>
      </c>
      <c r="AI56" s="242">
        <v>11562</v>
      </c>
      <c r="AJ56" s="242">
        <v>961</v>
      </c>
      <c r="AK56" s="242">
        <v>124</v>
      </c>
      <c r="AL56" s="242">
        <v>1299</v>
      </c>
      <c r="AM56" s="242">
        <v>382</v>
      </c>
      <c r="AN56" s="242">
        <v>414</v>
      </c>
      <c r="AO56" s="242">
        <v>212</v>
      </c>
      <c r="AP56" s="242">
        <v>411</v>
      </c>
      <c r="AQ56" s="242">
        <v>270</v>
      </c>
      <c r="AR56" s="242">
        <v>2253</v>
      </c>
      <c r="AS56" s="242">
        <v>48</v>
      </c>
      <c r="AT56" s="242">
        <v>847</v>
      </c>
      <c r="AU56" s="242">
        <v>14</v>
      </c>
      <c r="AV56" s="242">
        <v>14628</v>
      </c>
      <c r="AW56" s="242">
        <v>580</v>
      </c>
      <c r="AX56" s="242">
        <v>29</v>
      </c>
      <c r="AY56" s="242">
        <v>789</v>
      </c>
      <c r="AZ56" s="242">
        <v>1121</v>
      </c>
      <c r="BA56" s="242">
        <v>7136</v>
      </c>
      <c r="BB56" s="242">
        <v>2743</v>
      </c>
      <c r="BC56" s="242">
        <v>1661</v>
      </c>
      <c r="BD56" s="242">
        <v>1131</v>
      </c>
      <c r="BE56" s="242">
        <v>1052</v>
      </c>
      <c r="BF56" s="242">
        <v>549</v>
      </c>
      <c r="BG56" s="242">
        <v>5859</v>
      </c>
      <c r="BH56" s="242">
        <v>463</v>
      </c>
      <c r="BI56" s="242">
        <v>801</v>
      </c>
      <c r="BJ56" s="242">
        <v>520</v>
      </c>
      <c r="BK56" s="242">
        <v>612</v>
      </c>
      <c r="BL56" s="242">
        <v>539</v>
      </c>
      <c r="BM56" s="242">
        <v>512</v>
      </c>
      <c r="BN56" s="242">
        <v>750</v>
      </c>
      <c r="BO56" s="242">
        <v>734</v>
      </c>
      <c r="BP56" s="242">
        <v>928</v>
      </c>
      <c r="BQ56" s="242">
        <v>1455</v>
      </c>
      <c r="BR56" s="242">
        <v>4803</v>
      </c>
      <c r="BS56" s="242">
        <v>5419</v>
      </c>
      <c r="BT56" s="242">
        <v>1137</v>
      </c>
      <c r="BU56" s="242">
        <v>3283</v>
      </c>
      <c r="BV56" s="242">
        <v>210</v>
      </c>
      <c r="BW56" s="242">
        <v>400</v>
      </c>
      <c r="BX56" s="242">
        <v>1404</v>
      </c>
      <c r="BY56" s="242">
        <v>122</v>
      </c>
      <c r="BZ56" s="242">
        <v>4150</v>
      </c>
      <c r="CA56" s="242">
        <v>952</v>
      </c>
      <c r="CB56" s="242">
        <v>20249</v>
      </c>
      <c r="CC56" s="242">
        <v>211</v>
      </c>
      <c r="CD56" s="242">
        <v>1911</v>
      </c>
      <c r="CE56" s="242">
        <v>4935</v>
      </c>
      <c r="CF56" s="242">
        <v>312</v>
      </c>
      <c r="CG56" s="242">
        <v>739</v>
      </c>
      <c r="CH56" s="242">
        <v>199</v>
      </c>
      <c r="CI56" s="242">
        <v>471</v>
      </c>
      <c r="CJ56" s="242">
        <v>1532</v>
      </c>
      <c r="CK56" s="242">
        <v>593</v>
      </c>
      <c r="CL56" s="242">
        <v>333</v>
      </c>
      <c r="CM56" s="242">
        <v>757</v>
      </c>
      <c r="CN56" s="242">
        <v>483</v>
      </c>
      <c r="CO56" s="242">
        <v>1537</v>
      </c>
      <c r="CP56" s="242">
        <v>5710</v>
      </c>
      <c r="CQ56" s="242">
        <v>601</v>
      </c>
      <c r="CR56" s="242">
        <v>1105</v>
      </c>
      <c r="CS56" s="242">
        <v>3211</v>
      </c>
      <c r="CT56" s="242">
        <v>363</v>
      </c>
      <c r="CU56" s="242">
        <v>430</v>
      </c>
      <c r="CV56" s="242">
        <v>291</v>
      </c>
    </row>
    <row r="57" spans="1:100">
      <c r="A57" s="242" t="s">
        <v>357</v>
      </c>
      <c r="B57" s="242" t="s">
        <v>178</v>
      </c>
      <c r="C57" s="242">
        <f t="shared" si="0"/>
        <v>2.0575999999999999</v>
      </c>
      <c r="D57" s="242">
        <v>205.76</v>
      </c>
      <c r="E57" s="242">
        <v>9932</v>
      </c>
      <c r="F57" s="242">
        <v>4770</v>
      </c>
      <c r="G57" s="242">
        <v>5162</v>
      </c>
      <c r="H57" s="242">
        <v>704</v>
      </c>
      <c r="I57" s="242">
        <v>1213</v>
      </c>
      <c r="J57" s="242">
        <v>1149</v>
      </c>
      <c r="K57" s="242">
        <v>1856</v>
      </c>
      <c r="L57" s="242">
        <v>1561</v>
      </c>
      <c r="M57" s="242">
        <v>1316</v>
      </c>
      <c r="N57" s="242">
        <v>955</v>
      </c>
      <c r="O57" s="242">
        <v>628</v>
      </c>
      <c r="P57" s="242">
        <v>390</v>
      </c>
      <c r="Q57" s="242">
        <v>160</v>
      </c>
      <c r="R57" s="242">
        <v>9738</v>
      </c>
      <c r="S57" s="242">
        <v>194</v>
      </c>
      <c r="T57" s="242">
        <v>1759</v>
      </c>
      <c r="U57" s="242">
        <v>1388</v>
      </c>
      <c r="V57" s="242">
        <v>180</v>
      </c>
      <c r="W57" s="242">
        <v>288</v>
      </c>
      <c r="X57" s="242">
        <v>329</v>
      </c>
      <c r="Y57" s="242">
        <v>591</v>
      </c>
      <c r="Z57" s="242">
        <v>7158</v>
      </c>
      <c r="AA57" s="242">
        <v>287</v>
      </c>
      <c r="AB57" s="242">
        <v>3</v>
      </c>
      <c r="AC57" s="242">
        <v>303</v>
      </c>
      <c r="AD57" s="242">
        <v>253</v>
      </c>
      <c r="AE57" s="242">
        <v>21</v>
      </c>
      <c r="AF57" s="242">
        <v>96</v>
      </c>
      <c r="AG57" s="242">
        <v>77</v>
      </c>
      <c r="AH57" s="242">
        <v>307</v>
      </c>
      <c r="AI57" s="242">
        <v>388</v>
      </c>
      <c r="AJ57" s="242">
        <v>245</v>
      </c>
      <c r="AK57" s="242">
        <v>75</v>
      </c>
      <c r="AL57" s="242">
        <v>164</v>
      </c>
      <c r="AM57" s="242">
        <v>154</v>
      </c>
      <c r="AN57" s="242">
        <v>241</v>
      </c>
      <c r="AO57" s="242">
        <v>75</v>
      </c>
      <c r="AP57" s="242">
        <v>47</v>
      </c>
      <c r="AQ57" s="242">
        <v>38</v>
      </c>
      <c r="AR57" s="242">
        <v>5104</v>
      </c>
      <c r="AS57" s="242">
        <v>44</v>
      </c>
      <c r="AT57" s="242">
        <v>144</v>
      </c>
      <c r="AU57" s="242">
        <v>55</v>
      </c>
      <c r="AV57" s="242">
        <v>815</v>
      </c>
      <c r="AW57" s="242">
        <v>75</v>
      </c>
      <c r="AX57" s="242">
        <v>61</v>
      </c>
      <c r="AY57" s="242">
        <v>2850</v>
      </c>
      <c r="AZ57" s="242">
        <v>784</v>
      </c>
      <c r="BA57" s="242">
        <v>5476</v>
      </c>
      <c r="BB57" s="242">
        <v>3276</v>
      </c>
      <c r="BC57" s="242">
        <v>1021</v>
      </c>
      <c r="BD57" s="242">
        <v>511</v>
      </c>
      <c r="BE57" s="242">
        <v>406</v>
      </c>
      <c r="BF57" s="242">
        <v>262</v>
      </c>
      <c r="BG57" s="242">
        <v>5009</v>
      </c>
      <c r="BH57" s="242">
        <v>388</v>
      </c>
      <c r="BI57" s="242">
        <v>1252</v>
      </c>
      <c r="BJ57" s="242">
        <v>646</v>
      </c>
      <c r="BK57" s="242">
        <v>561</v>
      </c>
      <c r="BL57" s="242">
        <v>453</v>
      </c>
      <c r="BM57" s="242">
        <v>520</v>
      </c>
      <c r="BN57" s="242">
        <v>352</v>
      </c>
      <c r="BO57" s="242">
        <v>325</v>
      </c>
      <c r="BP57" s="242">
        <v>512</v>
      </c>
      <c r="BQ57" s="242">
        <v>430</v>
      </c>
      <c r="BR57" s="242">
        <v>1873</v>
      </c>
      <c r="BS57" s="242">
        <v>4200</v>
      </c>
      <c r="BT57" s="242">
        <v>128</v>
      </c>
      <c r="BU57" s="242">
        <v>2756</v>
      </c>
      <c r="BV57" s="242">
        <v>394</v>
      </c>
      <c r="BW57" s="242">
        <v>170</v>
      </c>
      <c r="BX57" s="242">
        <v>831</v>
      </c>
      <c r="BY57" s="242">
        <v>49</v>
      </c>
      <c r="BZ57" s="242">
        <v>2312</v>
      </c>
      <c r="CA57" s="242">
        <v>286</v>
      </c>
      <c r="CB57" s="242">
        <v>9738</v>
      </c>
      <c r="CC57" s="242">
        <v>225</v>
      </c>
      <c r="CD57" s="242">
        <v>1377</v>
      </c>
      <c r="CE57" s="242">
        <v>3849</v>
      </c>
      <c r="CF57" s="242">
        <v>407</v>
      </c>
      <c r="CG57" s="242">
        <v>955</v>
      </c>
      <c r="CH57" s="242">
        <v>167</v>
      </c>
      <c r="CI57" s="242">
        <v>368</v>
      </c>
      <c r="CJ57" s="242">
        <v>732</v>
      </c>
      <c r="CK57" s="242">
        <v>409</v>
      </c>
      <c r="CL57" s="242">
        <v>716</v>
      </c>
      <c r="CM57" s="242">
        <v>132</v>
      </c>
      <c r="CN57" s="242">
        <v>314</v>
      </c>
      <c r="CO57" s="242">
        <v>1089</v>
      </c>
      <c r="CP57" s="242">
        <v>4404</v>
      </c>
      <c r="CQ57" s="242">
        <v>160</v>
      </c>
      <c r="CR57" s="242">
        <v>1209</v>
      </c>
      <c r="CS57" s="242">
        <v>2468</v>
      </c>
      <c r="CT57" s="242">
        <v>285</v>
      </c>
      <c r="CU57" s="242">
        <v>282</v>
      </c>
      <c r="CV57" s="242">
        <v>204</v>
      </c>
    </row>
    <row r="58" spans="1:100">
      <c r="A58" s="242" t="s">
        <v>358</v>
      </c>
      <c r="B58" s="242" t="s">
        <v>179</v>
      </c>
      <c r="C58" s="242">
        <f t="shared" si="0"/>
        <v>3.9437000000000002</v>
      </c>
      <c r="D58" s="242">
        <v>394.37</v>
      </c>
      <c r="E58" s="242">
        <v>21439</v>
      </c>
      <c r="F58" s="242">
        <v>10539</v>
      </c>
      <c r="G58" s="242">
        <v>10900</v>
      </c>
      <c r="H58" s="242">
        <v>1724</v>
      </c>
      <c r="I58" s="242">
        <v>2965</v>
      </c>
      <c r="J58" s="242">
        <v>2964</v>
      </c>
      <c r="K58" s="242">
        <v>3607</v>
      </c>
      <c r="L58" s="242">
        <v>3028</v>
      </c>
      <c r="M58" s="242">
        <v>2858</v>
      </c>
      <c r="N58" s="242">
        <v>1845</v>
      </c>
      <c r="O58" s="242">
        <v>1231</v>
      </c>
      <c r="P58" s="242">
        <v>880</v>
      </c>
      <c r="Q58" s="242">
        <v>337</v>
      </c>
      <c r="R58" s="242">
        <v>21309</v>
      </c>
      <c r="S58" s="242">
        <v>130</v>
      </c>
      <c r="T58" s="242">
        <v>4105</v>
      </c>
      <c r="U58" s="242">
        <v>4545</v>
      </c>
      <c r="V58" s="242">
        <v>491</v>
      </c>
      <c r="W58" s="242">
        <v>943</v>
      </c>
      <c r="X58" s="242">
        <v>783</v>
      </c>
      <c r="Y58" s="242">
        <v>2328</v>
      </c>
      <c r="Z58" s="242">
        <v>11275</v>
      </c>
      <c r="AA58" s="242">
        <v>550</v>
      </c>
      <c r="AB58" s="242">
        <v>5</v>
      </c>
      <c r="AC58" s="242">
        <v>1108</v>
      </c>
      <c r="AD58" s="242">
        <v>881</v>
      </c>
      <c r="AE58" s="242">
        <v>88</v>
      </c>
      <c r="AF58" s="242">
        <v>210</v>
      </c>
      <c r="AG58" s="242">
        <v>224</v>
      </c>
      <c r="AH58" s="242">
        <v>825</v>
      </c>
      <c r="AI58" s="242">
        <v>1810</v>
      </c>
      <c r="AJ58" s="242">
        <v>295</v>
      </c>
      <c r="AK58" s="242">
        <v>269</v>
      </c>
      <c r="AL58" s="242">
        <v>389</v>
      </c>
      <c r="AM58" s="242">
        <v>676</v>
      </c>
      <c r="AN58" s="242">
        <v>2053</v>
      </c>
      <c r="AO58" s="242">
        <v>566</v>
      </c>
      <c r="AP58" s="242">
        <v>62</v>
      </c>
      <c r="AQ58" s="242">
        <v>153</v>
      </c>
      <c r="AR58" s="242">
        <v>11607</v>
      </c>
      <c r="AS58" s="242">
        <v>72</v>
      </c>
      <c r="AT58" s="242">
        <v>298</v>
      </c>
      <c r="AU58" s="242">
        <v>21</v>
      </c>
      <c r="AV58" s="242">
        <v>2697</v>
      </c>
      <c r="AW58" s="242">
        <v>346</v>
      </c>
      <c r="AX58" s="242">
        <v>113</v>
      </c>
      <c r="AY58" s="242">
        <v>4827</v>
      </c>
      <c r="AZ58" s="242">
        <v>1458</v>
      </c>
      <c r="BA58" s="242">
        <v>10732</v>
      </c>
      <c r="BB58" s="242">
        <v>5988</v>
      </c>
      <c r="BC58" s="242">
        <v>2035</v>
      </c>
      <c r="BD58" s="242">
        <v>914</v>
      </c>
      <c r="BE58" s="242">
        <v>1292</v>
      </c>
      <c r="BF58" s="242">
        <v>503</v>
      </c>
      <c r="BG58" s="242">
        <v>9277</v>
      </c>
      <c r="BH58" s="242">
        <v>606</v>
      </c>
      <c r="BI58" s="242">
        <v>1286</v>
      </c>
      <c r="BJ58" s="242">
        <v>1003</v>
      </c>
      <c r="BK58" s="242">
        <v>1145</v>
      </c>
      <c r="BL58" s="242">
        <v>941</v>
      </c>
      <c r="BM58" s="242">
        <v>1058</v>
      </c>
      <c r="BN58" s="242">
        <v>857</v>
      </c>
      <c r="BO58" s="242">
        <v>961</v>
      </c>
      <c r="BP58" s="242">
        <v>1420</v>
      </c>
      <c r="BQ58" s="242">
        <v>1042</v>
      </c>
      <c r="BR58" s="242">
        <v>4812</v>
      </c>
      <c r="BS58" s="242">
        <v>8979</v>
      </c>
      <c r="BT58" s="242">
        <v>615</v>
      </c>
      <c r="BU58" s="242">
        <v>4977</v>
      </c>
      <c r="BV58" s="242">
        <v>1169</v>
      </c>
      <c r="BW58" s="242">
        <v>648</v>
      </c>
      <c r="BX58" s="242">
        <v>2028</v>
      </c>
      <c r="BY58" s="242">
        <v>157</v>
      </c>
      <c r="BZ58" s="242">
        <v>5962</v>
      </c>
      <c r="CA58" s="242">
        <v>891</v>
      </c>
      <c r="CB58" s="242">
        <v>21309</v>
      </c>
      <c r="CC58" s="242">
        <v>489</v>
      </c>
      <c r="CD58" s="242">
        <v>3412</v>
      </c>
      <c r="CE58" s="242">
        <v>7513</v>
      </c>
      <c r="CF58" s="242">
        <v>977</v>
      </c>
      <c r="CG58" s="242">
        <v>2148</v>
      </c>
      <c r="CH58" s="242">
        <v>338</v>
      </c>
      <c r="CI58" s="242">
        <v>1093</v>
      </c>
      <c r="CJ58" s="242">
        <v>1436</v>
      </c>
      <c r="CK58" s="242">
        <v>910</v>
      </c>
      <c r="CL58" s="242">
        <v>1080</v>
      </c>
      <c r="CM58" s="242">
        <v>376</v>
      </c>
      <c r="CN58" s="242">
        <v>621</v>
      </c>
      <c r="CO58" s="242">
        <v>2472</v>
      </c>
      <c r="CP58" s="242">
        <v>9246</v>
      </c>
      <c r="CQ58" s="242">
        <v>506</v>
      </c>
      <c r="CR58" s="242">
        <v>3134</v>
      </c>
      <c r="CS58" s="242">
        <v>3068</v>
      </c>
      <c r="CT58" s="242">
        <v>2087</v>
      </c>
      <c r="CU58" s="242">
        <v>451</v>
      </c>
      <c r="CV58" s="242">
        <v>267</v>
      </c>
    </row>
    <row r="59" spans="1:100">
      <c r="A59" s="242" t="s">
        <v>359</v>
      </c>
      <c r="B59" s="242" t="s">
        <v>180</v>
      </c>
      <c r="C59" s="242">
        <f t="shared" si="0"/>
        <v>6.14</v>
      </c>
      <c r="D59" s="242">
        <v>614</v>
      </c>
      <c r="E59" s="242">
        <v>9019</v>
      </c>
      <c r="F59" s="242">
        <v>4401</v>
      </c>
      <c r="G59" s="242">
        <v>4618</v>
      </c>
      <c r="H59" s="242">
        <v>393</v>
      </c>
      <c r="I59" s="242">
        <v>1154</v>
      </c>
      <c r="J59" s="242">
        <v>786</v>
      </c>
      <c r="K59" s="242">
        <v>729</v>
      </c>
      <c r="L59" s="242">
        <v>1087</v>
      </c>
      <c r="M59" s="242">
        <v>1325</v>
      </c>
      <c r="N59" s="242">
        <v>1256</v>
      </c>
      <c r="O59" s="242">
        <v>1132</v>
      </c>
      <c r="P59" s="242">
        <v>828</v>
      </c>
      <c r="Q59" s="242">
        <v>329</v>
      </c>
      <c r="R59" s="242">
        <v>8978</v>
      </c>
      <c r="S59" s="242">
        <v>41</v>
      </c>
      <c r="T59" s="242">
        <v>1495</v>
      </c>
      <c r="U59" s="242">
        <v>743</v>
      </c>
      <c r="V59" s="242">
        <v>126</v>
      </c>
      <c r="W59" s="242">
        <v>308</v>
      </c>
      <c r="X59" s="242">
        <v>145</v>
      </c>
      <c r="Y59" s="242">
        <v>164</v>
      </c>
      <c r="Z59" s="242">
        <v>7649</v>
      </c>
      <c r="AA59" s="242">
        <v>105</v>
      </c>
      <c r="AB59" s="242">
        <v>2</v>
      </c>
      <c r="AC59" s="242">
        <v>162</v>
      </c>
      <c r="AD59" s="242">
        <v>40</v>
      </c>
      <c r="AE59" s="242">
        <v>15</v>
      </c>
      <c r="AF59" s="242">
        <v>43</v>
      </c>
      <c r="AG59" s="242">
        <v>16</v>
      </c>
      <c r="AH59" s="242">
        <v>584</v>
      </c>
      <c r="AI59" s="242">
        <v>82</v>
      </c>
      <c r="AJ59" s="242">
        <v>17</v>
      </c>
      <c r="AK59" s="242">
        <v>23</v>
      </c>
      <c r="AL59" s="242">
        <v>69</v>
      </c>
      <c r="AM59" s="242">
        <v>39</v>
      </c>
      <c r="AN59" s="242">
        <v>59</v>
      </c>
      <c r="AO59" s="242">
        <v>13</v>
      </c>
      <c r="AP59" s="242">
        <v>15</v>
      </c>
      <c r="AQ59" s="242">
        <v>86</v>
      </c>
      <c r="AR59" s="242">
        <v>5975</v>
      </c>
      <c r="AS59" s="242">
        <v>10</v>
      </c>
      <c r="AT59" s="242">
        <v>245</v>
      </c>
      <c r="AU59" s="242">
        <v>20</v>
      </c>
      <c r="AV59" s="242">
        <v>150</v>
      </c>
      <c r="AW59" s="242">
        <v>342</v>
      </c>
      <c r="AX59" s="242">
        <v>48</v>
      </c>
      <c r="AY59" s="242">
        <v>1710</v>
      </c>
      <c r="AZ59" s="242">
        <v>519</v>
      </c>
      <c r="BA59" s="242">
        <v>4281</v>
      </c>
      <c r="BB59" s="242">
        <v>2290</v>
      </c>
      <c r="BC59" s="242">
        <v>823</v>
      </c>
      <c r="BD59" s="242">
        <v>850</v>
      </c>
      <c r="BE59" s="242">
        <v>146</v>
      </c>
      <c r="BF59" s="242">
        <v>172</v>
      </c>
      <c r="BG59" s="242">
        <v>4107</v>
      </c>
      <c r="BH59" s="242">
        <v>832</v>
      </c>
      <c r="BI59" s="242">
        <v>1055</v>
      </c>
      <c r="BJ59" s="242">
        <v>605</v>
      </c>
      <c r="BK59" s="242">
        <v>563</v>
      </c>
      <c r="BL59" s="242">
        <v>268</v>
      </c>
      <c r="BM59" s="242">
        <v>234</v>
      </c>
      <c r="BN59" s="242">
        <v>224</v>
      </c>
      <c r="BO59" s="242">
        <v>111</v>
      </c>
      <c r="BP59" s="242">
        <v>215</v>
      </c>
      <c r="BQ59" s="242">
        <v>242</v>
      </c>
      <c r="BR59" s="242">
        <v>1208</v>
      </c>
      <c r="BS59" s="242">
        <v>3856</v>
      </c>
      <c r="BT59" s="242">
        <v>35</v>
      </c>
      <c r="BU59" s="242">
        <v>3205</v>
      </c>
      <c r="BV59" s="242">
        <v>91</v>
      </c>
      <c r="BW59" s="242">
        <v>139</v>
      </c>
      <c r="BX59" s="242">
        <v>380</v>
      </c>
      <c r="BY59" s="242">
        <v>41</v>
      </c>
      <c r="BZ59" s="242">
        <v>1807</v>
      </c>
      <c r="CA59" s="242">
        <v>106</v>
      </c>
      <c r="CB59" s="242">
        <v>8978</v>
      </c>
      <c r="CC59" s="242">
        <v>59</v>
      </c>
      <c r="CD59" s="242">
        <v>511</v>
      </c>
      <c r="CE59" s="242">
        <v>6113</v>
      </c>
      <c r="CF59" s="242">
        <v>642</v>
      </c>
      <c r="CG59" s="242">
        <v>469</v>
      </c>
      <c r="CH59" s="242">
        <v>596</v>
      </c>
      <c r="CI59" s="242">
        <v>135</v>
      </c>
      <c r="CJ59" s="242">
        <v>796</v>
      </c>
      <c r="CK59" s="242">
        <v>352</v>
      </c>
      <c r="CL59" s="242">
        <v>680</v>
      </c>
      <c r="CM59" s="242">
        <v>83</v>
      </c>
      <c r="CN59" s="242">
        <v>103</v>
      </c>
      <c r="CO59" s="242">
        <v>956</v>
      </c>
      <c r="CP59" s="242">
        <v>4009</v>
      </c>
      <c r="CQ59" s="242">
        <v>2094</v>
      </c>
      <c r="CR59" s="242">
        <v>740</v>
      </c>
      <c r="CS59" s="242">
        <v>131</v>
      </c>
      <c r="CT59" s="242">
        <v>987</v>
      </c>
      <c r="CU59" s="242">
        <v>57</v>
      </c>
      <c r="CV59" s="242">
        <v>153</v>
      </c>
    </row>
    <row r="60" spans="1:100">
      <c r="A60" s="242" t="s">
        <v>360</v>
      </c>
      <c r="B60" s="242" t="s">
        <v>181</v>
      </c>
      <c r="C60" s="242">
        <f t="shared" si="0"/>
        <v>4.3952999999999998</v>
      </c>
      <c r="D60" s="242">
        <v>439.53</v>
      </c>
      <c r="E60" s="242">
        <v>9703</v>
      </c>
      <c r="F60" s="242">
        <v>4612</v>
      </c>
      <c r="G60" s="242">
        <v>5091</v>
      </c>
      <c r="H60" s="242">
        <v>505</v>
      </c>
      <c r="I60" s="242">
        <v>1244</v>
      </c>
      <c r="J60" s="242">
        <v>808</v>
      </c>
      <c r="K60" s="242">
        <v>882</v>
      </c>
      <c r="L60" s="242">
        <v>1334</v>
      </c>
      <c r="M60" s="242">
        <v>1419</v>
      </c>
      <c r="N60" s="242">
        <v>1255</v>
      </c>
      <c r="O60" s="242">
        <v>1068</v>
      </c>
      <c r="P60" s="242">
        <v>867</v>
      </c>
      <c r="Q60" s="242">
        <v>321</v>
      </c>
      <c r="R60" s="242">
        <v>9674</v>
      </c>
      <c r="S60" s="242">
        <v>29</v>
      </c>
      <c r="T60" s="242">
        <v>1786</v>
      </c>
      <c r="U60" s="242">
        <v>636</v>
      </c>
      <c r="V60" s="242">
        <v>143</v>
      </c>
      <c r="W60" s="242">
        <v>192</v>
      </c>
      <c r="X60" s="242">
        <v>140</v>
      </c>
      <c r="Y60" s="242">
        <v>161</v>
      </c>
      <c r="Z60" s="242">
        <v>8477</v>
      </c>
      <c r="AA60" s="242">
        <v>135</v>
      </c>
      <c r="AB60" s="242">
        <v>3</v>
      </c>
      <c r="AC60" s="242">
        <v>174</v>
      </c>
      <c r="AD60" s="242">
        <v>99</v>
      </c>
      <c r="AE60" s="242">
        <v>6</v>
      </c>
      <c r="AF60" s="242">
        <v>66</v>
      </c>
      <c r="AG60" s="242">
        <v>37</v>
      </c>
      <c r="AH60" s="242">
        <v>346</v>
      </c>
      <c r="AI60" s="242">
        <v>85</v>
      </c>
      <c r="AJ60" s="242">
        <v>18</v>
      </c>
      <c r="AK60" s="242">
        <v>33</v>
      </c>
      <c r="AL60" s="242">
        <v>62</v>
      </c>
      <c r="AM60" s="242">
        <v>30</v>
      </c>
      <c r="AN60" s="242">
        <v>90</v>
      </c>
      <c r="AO60" s="242">
        <v>22</v>
      </c>
      <c r="AP60" s="242">
        <v>5</v>
      </c>
      <c r="AQ60" s="242">
        <v>15</v>
      </c>
      <c r="AR60" s="242">
        <v>6532</v>
      </c>
      <c r="AS60" s="242">
        <v>20</v>
      </c>
      <c r="AT60" s="242">
        <v>120</v>
      </c>
      <c r="AU60" s="242">
        <v>5</v>
      </c>
      <c r="AV60" s="242">
        <v>133</v>
      </c>
      <c r="AW60" s="242">
        <v>225</v>
      </c>
      <c r="AX60" s="242">
        <v>31</v>
      </c>
      <c r="AY60" s="242">
        <v>2056</v>
      </c>
      <c r="AZ60" s="242">
        <v>581</v>
      </c>
      <c r="BA60" s="242">
        <v>4790</v>
      </c>
      <c r="BB60" s="242">
        <v>2738</v>
      </c>
      <c r="BC60" s="242">
        <v>958</v>
      </c>
      <c r="BD60" s="242">
        <v>682</v>
      </c>
      <c r="BE60" s="242">
        <v>249</v>
      </c>
      <c r="BF60" s="242">
        <v>163</v>
      </c>
      <c r="BG60" s="242">
        <v>4513</v>
      </c>
      <c r="BH60" s="242">
        <v>707</v>
      </c>
      <c r="BI60" s="242">
        <v>1077</v>
      </c>
      <c r="BJ60" s="242">
        <v>732</v>
      </c>
      <c r="BK60" s="242">
        <v>598</v>
      </c>
      <c r="BL60" s="242">
        <v>331</v>
      </c>
      <c r="BM60" s="242">
        <v>324</v>
      </c>
      <c r="BN60" s="242">
        <v>276</v>
      </c>
      <c r="BO60" s="242">
        <v>185</v>
      </c>
      <c r="BP60" s="242">
        <v>283</v>
      </c>
      <c r="BQ60" s="242">
        <v>229</v>
      </c>
      <c r="BR60" s="242">
        <v>1427</v>
      </c>
      <c r="BS60" s="242">
        <v>4183</v>
      </c>
      <c r="BT60" s="242">
        <v>40</v>
      </c>
      <c r="BU60" s="242">
        <v>3397</v>
      </c>
      <c r="BV60" s="242">
        <v>205</v>
      </c>
      <c r="BW60" s="242">
        <v>156</v>
      </c>
      <c r="BX60" s="242">
        <v>380</v>
      </c>
      <c r="BY60" s="242">
        <v>45</v>
      </c>
      <c r="BZ60" s="242">
        <v>2138</v>
      </c>
      <c r="CA60" s="242">
        <v>104</v>
      </c>
      <c r="CB60" s="242">
        <v>9674</v>
      </c>
      <c r="CC60" s="242">
        <v>53</v>
      </c>
      <c r="CD60" s="242">
        <v>655</v>
      </c>
      <c r="CE60" s="242">
        <v>5972</v>
      </c>
      <c r="CF60" s="242">
        <v>692</v>
      </c>
      <c r="CG60" s="242">
        <v>544</v>
      </c>
      <c r="CH60" s="242">
        <v>547</v>
      </c>
      <c r="CI60" s="242">
        <v>233</v>
      </c>
      <c r="CJ60" s="242">
        <v>847</v>
      </c>
      <c r="CK60" s="242">
        <v>424</v>
      </c>
      <c r="CL60" s="242">
        <v>703</v>
      </c>
      <c r="CM60" s="242">
        <v>72</v>
      </c>
      <c r="CN60" s="242">
        <v>121</v>
      </c>
      <c r="CO60" s="242">
        <v>1104</v>
      </c>
      <c r="CP60" s="242">
        <v>4358</v>
      </c>
      <c r="CQ60" s="242">
        <v>1720</v>
      </c>
      <c r="CR60" s="242">
        <v>1502</v>
      </c>
      <c r="CS60" s="242">
        <v>271</v>
      </c>
      <c r="CT60" s="242">
        <v>773</v>
      </c>
      <c r="CU60" s="242">
        <v>92</v>
      </c>
      <c r="CV60" s="242">
        <v>175</v>
      </c>
    </row>
    <row r="61" spans="1:100">
      <c r="A61" s="242" t="s">
        <v>361</v>
      </c>
      <c r="B61" s="242" t="s">
        <v>182</v>
      </c>
      <c r="C61" s="242">
        <f t="shared" si="0"/>
        <v>2.8976999999999999</v>
      </c>
      <c r="D61" s="242">
        <v>289.77</v>
      </c>
      <c r="E61" s="242">
        <v>9860</v>
      </c>
      <c r="F61" s="242">
        <v>4744</v>
      </c>
      <c r="G61" s="242">
        <v>5116</v>
      </c>
      <c r="H61" s="242">
        <v>622</v>
      </c>
      <c r="I61" s="242">
        <v>1476</v>
      </c>
      <c r="J61" s="242">
        <v>1117</v>
      </c>
      <c r="K61" s="242">
        <v>1141</v>
      </c>
      <c r="L61" s="242">
        <v>1331</v>
      </c>
      <c r="M61" s="242">
        <v>1430</v>
      </c>
      <c r="N61" s="242">
        <v>1144</v>
      </c>
      <c r="O61" s="242">
        <v>807</v>
      </c>
      <c r="P61" s="242">
        <v>587</v>
      </c>
      <c r="Q61" s="242">
        <v>205</v>
      </c>
      <c r="R61" s="242">
        <v>9848</v>
      </c>
      <c r="S61" s="242">
        <v>12</v>
      </c>
      <c r="T61" s="242">
        <v>1773</v>
      </c>
      <c r="U61" s="242">
        <v>702</v>
      </c>
      <c r="V61" s="242">
        <v>105</v>
      </c>
      <c r="W61" s="242">
        <v>166</v>
      </c>
      <c r="X61" s="242">
        <v>142</v>
      </c>
      <c r="Y61" s="242">
        <v>289</v>
      </c>
      <c r="Z61" s="242">
        <v>8488</v>
      </c>
      <c r="AA61" s="242">
        <v>153</v>
      </c>
      <c r="AB61" s="242">
        <v>2</v>
      </c>
      <c r="AC61" s="242">
        <v>138</v>
      </c>
      <c r="AD61" s="242">
        <v>171</v>
      </c>
      <c r="AE61" s="242">
        <v>17</v>
      </c>
      <c r="AF61" s="242">
        <v>60</v>
      </c>
      <c r="AG61" s="242">
        <v>45</v>
      </c>
      <c r="AH61" s="242">
        <v>260</v>
      </c>
      <c r="AI61" s="242">
        <v>99</v>
      </c>
      <c r="AJ61" s="242">
        <v>14</v>
      </c>
      <c r="AK61" s="242">
        <v>30</v>
      </c>
      <c r="AL61" s="242">
        <v>68</v>
      </c>
      <c r="AM61" s="242">
        <v>63</v>
      </c>
      <c r="AN61" s="242">
        <v>158</v>
      </c>
      <c r="AO61" s="242">
        <v>65</v>
      </c>
      <c r="AP61" s="242">
        <v>11</v>
      </c>
      <c r="AQ61" s="242">
        <v>18</v>
      </c>
      <c r="AR61" s="242">
        <v>6362</v>
      </c>
      <c r="AS61" s="242">
        <v>14</v>
      </c>
      <c r="AT61" s="242">
        <v>71</v>
      </c>
      <c r="AU61" s="242">
        <v>5</v>
      </c>
      <c r="AV61" s="242">
        <v>190</v>
      </c>
      <c r="AW61" s="242">
        <v>84</v>
      </c>
      <c r="AX61" s="242">
        <v>32</v>
      </c>
      <c r="AY61" s="242">
        <v>2537</v>
      </c>
      <c r="AZ61" s="242">
        <v>565</v>
      </c>
      <c r="BA61" s="242">
        <v>4952</v>
      </c>
      <c r="BB61" s="242">
        <v>2861</v>
      </c>
      <c r="BC61" s="242">
        <v>1014</v>
      </c>
      <c r="BD61" s="242">
        <v>552</v>
      </c>
      <c r="BE61" s="242">
        <v>343</v>
      </c>
      <c r="BF61" s="242">
        <v>182</v>
      </c>
      <c r="BG61" s="242">
        <v>4561</v>
      </c>
      <c r="BH61" s="242">
        <v>457</v>
      </c>
      <c r="BI61" s="242">
        <v>882</v>
      </c>
      <c r="BJ61" s="242">
        <v>557</v>
      </c>
      <c r="BK61" s="242">
        <v>657</v>
      </c>
      <c r="BL61" s="242">
        <v>491</v>
      </c>
      <c r="BM61" s="242">
        <v>376</v>
      </c>
      <c r="BN61" s="242">
        <v>400</v>
      </c>
      <c r="BO61" s="242">
        <v>297</v>
      </c>
      <c r="BP61" s="242">
        <v>444</v>
      </c>
      <c r="BQ61" s="242">
        <v>258</v>
      </c>
      <c r="BR61" s="242">
        <v>1904</v>
      </c>
      <c r="BS61" s="242">
        <v>4145</v>
      </c>
      <c r="BT61" s="242">
        <v>57</v>
      </c>
      <c r="BU61" s="242">
        <v>2835</v>
      </c>
      <c r="BV61" s="242">
        <v>734</v>
      </c>
      <c r="BW61" s="242">
        <v>116</v>
      </c>
      <c r="BX61" s="242">
        <v>408</v>
      </c>
      <c r="BY61" s="242">
        <v>52</v>
      </c>
      <c r="BZ61" s="242">
        <v>2472</v>
      </c>
      <c r="CA61" s="242">
        <v>283</v>
      </c>
      <c r="CB61" s="242">
        <v>9848</v>
      </c>
      <c r="CC61" s="242">
        <v>140</v>
      </c>
      <c r="CD61" s="242">
        <v>1021</v>
      </c>
      <c r="CE61" s="242">
        <v>4930</v>
      </c>
      <c r="CF61" s="242">
        <v>565</v>
      </c>
      <c r="CG61" s="242">
        <v>702</v>
      </c>
      <c r="CH61" s="242">
        <v>326</v>
      </c>
      <c r="CI61" s="242">
        <v>425</v>
      </c>
      <c r="CJ61" s="242">
        <v>844</v>
      </c>
      <c r="CK61" s="242">
        <v>499</v>
      </c>
      <c r="CL61" s="242">
        <v>577</v>
      </c>
      <c r="CM61" s="242">
        <v>104</v>
      </c>
      <c r="CN61" s="242">
        <v>103</v>
      </c>
      <c r="CO61" s="242">
        <v>1128</v>
      </c>
      <c r="CP61" s="242">
        <v>4270</v>
      </c>
      <c r="CQ61" s="242">
        <v>814</v>
      </c>
      <c r="CR61" s="242">
        <v>1767</v>
      </c>
      <c r="CS61" s="242">
        <v>751</v>
      </c>
      <c r="CT61" s="242">
        <v>905</v>
      </c>
      <c r="CU61" s="242">
        <v>33</v>
      </c>
      <c r="CV61" s="242">
        <v>125</v>
      </c>
    </row>
    <row r="62" spans="1:100">
      <c r="A62" s="242" t="s">
        <v>362</v>
      </c>
      <c r="B62" s="242" t="s">
        <v>183</v>
      </c>
      <c r="C62" s="242">
        <f t="shared" si="0"/>
        <v>6.4644000000000004</v>
      </c>
      <c r="D62" s="242">
        <v>646.44000000000005</v>
      </c>
      <c r="E62" s="242">
        <v>11674</v>
      </c>
      <c r="F62" s="242">
        <v>5636</v>
      </c>
      <c r="G62" s="242">
        <v>6038</v>
      </c>
      <c r="H62" s="242">
        <v>751</v>
      </c>
      <c r="I62" s="242">
        <v>1713</v>
      </c>
      <c r="J62" s="242">
        <v>1052</v>
      </c>
      <c r="K62" s="242">
        <v>1141</v>
      </c>
      <c r="L62" s="242">
        <v>1791</v>
      </c>
      <c r="M62" s="242">
        <v>1700</v>
      </c>
      <c r="N62" s="242">
        <v>1330</v>
      </c>
      <c r="O62" s="242">
        <v>1057</v>
      </c>
      <c r="P62" s="242">
        <v>867</v>
      </c>
      <c r="Q62" s="242">
        <v>272</v>
      </c>
      <c r="R62" s="242">
        <v>11646</v>
      </c>
      <c r="S62" s="242">
        <v>28</v>
      </c>
      <c r="T62" s="242">
        <v>1779</v>
      </c>
      <c r="U62" s="242">
        <v>734</v>
      </c>
      <c r="V62" s="242">
        <v>120</v>
      </c>
      <c r="W62" s="242">
        <v>200</v>
      </c>
      <c r="X62" s="242">
        <v>174</v>
      </c>
      <c r="Y62" s="242">
        <v>240</v>
      </c>
      <c r="Z62" s="242">
        <v>10184</v>
      </c>
      <c r="AA62" s="242">
        <v>150</v>
      </c>
      <c r="AB62" s="242">
        <v>1</v>
      </c>
      <c r="AC62" s="242">
        <v>164</v>
      </c>
      <c r="AD62" s="242">
        <v>97</v>
      </c>
      <c r="AE62" s="242">
        <v>11</v>
      </c>
      <c r="AF62" s="242">
        <v>65</v>
      </c>
      <c r="AG62" s="242">
        <v>46</v>
      </c>
      <c r="AH62" s="242">
        <v>441</v>
      </c>
      <c r="AI62" s="242">
        <v>104</v>
      </c>
      <c r="AJ62" s="242">
        <v>13</v>
      </c>
      <c r="AK62" s="242">
        <v>71</v>
      </c>
      <c r="AL62" s="242">
        <v>110</v>
      </c>
      <c r="AM62" s="242">
        <v>29</v>
      </c>
      <c r="AN62" s="242">
        <v>114</v>
      </c>
      <c r="AO62" s="242">
        <v>21</v>
      </c>
      <c r="AP62" s="242">
        <v>7</v>
      </c>
      <c r="AQ62" s="242">
        <v>46</v>
      </c>
      <c r="AR62" s="242">
        <v>7879</v>
      </c>
      <c r="AS62" s="242">
        <v>37</v>
      </c>
      <c r="AT62" s="242">
        <v>147</v>
      </c>
      <c r="AU62" s="242">
        <v>14</v>
      </c>
      <c r="AV62" s="242">
        <v>168</v>
      </c>
      <c r="AW62" s="242">
        <v>292</v>
      </c>
      <c r="AX62" s="242">
        <v>38</v>
      </c>
      <c r="AY62" s="242">
        <v>2413</v>
      </c>
      <c r="AZ62" s="242">
        <v>686</v>
      </c>
      <c r="BA62" s="242">
        <v>6003</v>
      </c>
      <c r="BB62" s="242">
        <v>3411</v>
      </c>
      <c r="BC62" s="242">
        <v>1265</v>
      </c>
      <c r="BD62" s="242">
        <v>878</v>
      </c>
      <c r="BE62" s="242">
        <v>223</v>
      </c>
      <c r="BF62" s="242">
        <v>226</v>
      </c>
      <c r="BG62" s="242">
        <v>5723</v>
      </c>
      <c r="BH62" s="242">
        <v>816</v>
      </c>
      <c r="BI62" s="242">
        <v>1393</v>
      </c>
      <c r="BJ62" s="242">
        <v>847</v>
      </c>
      <c r="BK62" s="242">
        <v>798</v>
      </c>
      <c r="BL62" s="242">
        <v>484</v>
      </c>
      <c r="BM62" s="242">
        <v>405</v>
      </c>
      <c r="BN62" s="242">
        <v>382</v>
      </c>
      <c r="BO62" s="242">
        <v>223</v>
      </c>
      <c r="BP62" s="242">
        <v>375</v>
      </c>
      <c r="BQ62" s="242">
        <v>270</v>
      </c>
      <c r="BR62" s="242">
        <v>1523</v>
      </c>
      <c r="BS62" s="242">
        <v>4673</v>
      </c>
      <c r="BT62" s="242">
        <v>45</v>
      </c>
      <c r="BU62" s="242">
        <v>3897</v>
      </c>
      <c r="BV62" s="242">
        <v>189</v>
      </c>
      <c r="BW62" s="242">
        <v>173</v>
      </c>
      <c r="BX62" s="242">
        <v>381</v>
      </c>
      <c r="BY62" s="242">
        <v>33</v>
      </c>
      <c r="BZ62" s="242">
        <v>2122</v>
      </c>
      <c r="CA62" s="242">
        <v>152</v>
      </c>
      <c r="CB62" s="242">
        <v>11646</v>
      </c>
      <c r="CC62" s="242">
        <v>45</v>
      </c>
      <c r="CD62" s="242">
        <v>546</v>
      </c>
      <c r="CE62" s="242">
        <v>7153</v>
      </c>
      <c r="CF62" s="242">
        <v>628</v>
      </c>
      <c r="CG62" s="242">
        <v>513</v>
      </c>
      <c r="CH62" s="242">
        <v>563</v>
      </c>
      <c r="CI62" s="242">
        <v>272</v>
      </c>
      <c r="CJ62" s="242">
        <v>1206</v>
      </c>
      <c r="CK62" s="242">
        <v>469</v>
      </c>
      <c r="CL62" s="242">
        <v>821</v>
      </c>
      <c r="CM62" s="242">
        <v>99</v>
      </c>
      <c r="CN62" s="242">
        <v>102</v>
      </c>
      <c r="CO62" s="242">
        <v>1078</v>
      </c>
      <c r="CP62" s="242">
        <v>4775</v>
      </c>
      <c r="CQ62" s="242">
        <v>1881</v>
      </c>
      <c r="CR62" s="242">
        <v>2061</v>
      </c>
      <c r="CS62" s="242">
        <v>442</v>
      </c>
      <c r="CT62" s="242">
        <v>357</v>
      </c>
      <c r="CU62" s="242">
        <v>34</v>
      </c>
      <c r="CV62" s="242">
        <v>102</v>
      </c>
    </row>
    <row r="63" spans="1:100">
      <c r="A63" s="242" t="s">
        <v>363</v>
      </c>
      <c r="B63" s="242" t="s">
        <v>184</v>
      </c>
      <c r="C63" s="242">
        <f t="shared" si="0"/>
        <v>9.3690999999999995</v>
      </c>
      <c r="D63" s="242">
        <v>936.91</v>
      </c>
      <c r="E63" s="242">
        <v>8940</v>
      </c>
      <c r="F63" s="242">
        <v>4365</v>
      </c>
      <c r="G63" s="242">
        <v>4575</v>
      </c>
      <c r="H63" s="242">
        <v>482</v>
      </c>
      <c r="I63" s="242">
        <v>1012</v>
      </c>
      <c r="J63" s="242">
        <v>807</v>
      </c>
      <c r="K63" s="242">
        <v>1154</v>
      </c>
      <c r="L63" s="242">
        <v>1199</v>
      </c>
      <c r="M63" s="242">
        <v>1357</v>
      </c>
      <c r="N63" s="242">
        <v>1107</v>
      </c>
      <c r="O63" s="242">
        <v>872</v>
      </c>
      <c r="P63" s="242">
        <v>645</v>
      </c>
      <c r="Q63" s="242">
        <v>305</v>
      </c>
      <c r="R63" s="242">
        <v>8833</v>
      </c>
      <c r="S63" s="242">
        <v>107</v>
      </c>
      <c r="T63" s="242">
        <v>1509</v>
      </c>
      <c r="U63" s="242">
        <v>708</v>
      </c>
      <c r="V63" s="242">
        <v>139</v>
      </c>
      <c r="W63" s="242">
        <v>168</v>
      </c>
      <c r="X63" s="242">
        <v>144</v>
      </c>
      <c r="Y63" s="242">
        <v>257</v>
      </c>
      <c r="Z63" s="242">
        <v>7705</v>
      </c>
      <c r="AA63" s="242">
        <v>152</v>
      </c>
      <c r="AB63" s="242">
        <v>4</v>
      </c>
      <c r="AC63" s="242">
        <v>208</v>
      </c>
      <c r="AD63" s="242">
        <v>115</v>
      </c>
      <c r="AE63" s="242">
        <v>16</v>
      </c>
      <c r="AF63" s="242">
        <v>59</v>
      </c>
      <c r="AG63" s="242">
        <v>44</v>
      </c>
      <c r="AH63" s="242">
        <v>255</v>
      </c>
      <c r="AI63" s="242">
        <v>101</v>
      </c>
      <c r="AJ63" s="242">
        <v>16</v>
      </c>
      <c r="AK63" s="242">
        <v>66</v>
      </c>
      <c r="AL63" s="242">
        <v>49</v>
      </c>
      <c r="AM63" s="242">
        <v>17</v>
      </c>
      <c r="AN63" s="242">
        <v>72</v>
      </c>
      <c r="AO63" s="242">
        <v>30</v>
      </c>
      <c r="AP63" s="242">
        <v>9</v>
      </c>
      <c r="AQ63" s="242">
        <v>22</v>
      </c>
      <c r="AR63" s="242">
        <v>5740</v>
      </c>
      <c r="AS63" s="242">
        <v>35</v>
      </c>
      <c r="AT63" s="242">
        <v>110</v>
      </c>
      <c r="AU63" s="242">
        <v>26</v>
      </c>
      <c r="AV63" s="242">
        <v>153</v>
      </c>
      <c r="AW63" s="242">
        <v>85</v>
      </c>
      <c r="AX63" s="242">
        <v>34</v>
      </c>
      <c r="AY63" s="242">
        <v>2147</v>
      </c>
      <c r="AZ63" s="242">
        <v>610</v>
      </c>
      <c r="BA63" s="242">
        <v>4731</v>
      </c>
      <c r="BB63" s="242">
        <v>2838</v>
      </c>
      <c r="BC63" s="242">
        <v>835</v>
      </c>
      <c r="BD63" s="242">
        <v>714</v>
      </c>
      <c r="BE63" s="242">
        <v>183</v>
      </c>
      <c r="BF63" s="242">
        <v>161</v>
      </c>
      <c r="BG63" s="242">
        <v>4515</v>
      </c>
      <c r="BH63" s="242">
        <v>645</v>
      </c>
      <c r="BI63" s="242">
        <v>1271</v>
      </c>
      <c r="BJ63" s="242">
        <v>685</v>
      </c>
      <c r="BK63" s="242">
        <v>555</v>
      </c>
      <c r="BL63" s="242">
        <v>346</v>
      </c>
      <c r="BM63" s="242">
        <v>314</v>
      </c>
      <c r="BN63" s="242">
        <v>259</v>
      </c>
      <c r="BO63" s="242">
        <v>165</v>
      </c>
      <c r="BP63" s="242">
        <v>275</v>
      </c>
      <c r="BQ63" s="242">
        <v>222</v>
      </c>
      <c r="BR63" s="242">
        <v>1215</v>
      </c>
      <c r="BS63" s="242">
        <v>3944</v>
      </c>
      <c r="BT63" s="242">
        <v>55</v>
      </c>
      <c r="BU63" s="242">
        <v>2987</v>
      </c>
      <c r="BV63" s="242">
        <v>145</v>
      </c>
      <c r="BW63" s="242">
        <v>49</v>
      </c>
      <c r="BX63" s="242">
        <v>720</v>
      </c>
      <c r="BY63" s="242">
        <v>43</v>
      </c>
      <c r="BZ63" s="242">
        <v>1870</v>
      </c>
      <c r="CA63" s="242">
        <v>180</v>
      </c>
      <c r="CB63" s="242">
        <v>8833</v>
      </c>
      <c r="CC63" s="242">
        <v>138</v>
      </c>
      <c r="CD63" s="242">
        <v>754</v>
      </c>
      <c r="CE63" s="242">
        <v>5158</v>
      </c>
      <c r="CF63" s="242">
        <v>575</v>
      </c>
      <c r="CG63" s="242">
        <v>714</v>
      </c>
      <c r="CH63" s="242">
        <v>414</v>
      </c>
      <c r="CI63" s="242">
        <v>186</v>
      </c>
      <c r="CJ63" s="242">
        <v>759</v>
      </c>
      <c r="CK63" s="242">
        <v>321</v>
      </c>
      <c r="CL63" s="242">
        <v>732</v>
      </c>
      <c r="CM63" s="242">
        <v>76</v>
      </c>
      <c r="CN63" s="242">
        <v>167</v>
      </c>
      <c r="CO63" s="242">
        <v>909</v>
      </c>
      <c r="CP63" s="242">
        <v>4167</v>
      </c>
      <c r="CQ63" s="242">
        <v>1296</v>
      </c>
      <c r="CR63" s="242">
        <v>1106</v>
      </c>
      <c r="CS63" s="242">
        <v>657</v>
      </c>
      <c r="CT63" s="242">
        <v>872</v>
      </c>
      <c r="CU63" s="242">
        <v>236</v>
      </c>
      <c r="CV63" s="242">
        <v>223</v>
      </c>
    </row>
    <row r="64" spans="1:100">
      <c r="A64" s="242" t="s">
        <v>364</v>
      </c>
      <c r="B64" s="242" t="s">
        <v>185</v>
      </c>
      <c r="C64" s="242">
        <f t="shared" si="0"/>
        <v>5.4391999999999996</v>
      </c>
      <c r="D64" s="242">
        <v>543.91999999999996</v>
      </c>
      <c r="E64" s="242">
        <v>20377</v>
      </c>
      <c r="F64" s="242">
        <v>9923</v>
      </c>
      <c r="G64" s="242">
        <v>10454</v>
      </c>
      <c r="H64" s="242">
        <v>1064</v>
      </c>
      <c r="I64" s="242">
        <v>2493</v>
      </c>
      <c r="J64" s="242">
        <v>1999</v>
      </c>
      <c r="K64" s="242">
        <v>2123</v>
      </c>
      <c r="L64" s="242">
        <v>2791</v>
      </c>
      <c r="M64" s="242">
        <v>3095</v>
      </c>
      <c r="N64" s="242">
        <v>2682</v>
      </c>
      <c r="O64" s="242">
        <v>2105</v>
      </c>
      <c r="P64" s="242">
        <v>1452</v>
      </c>
      <c r="Q64" s="242">
        <v>573</v>
      </c>
      <c r="R64" s="242">
        <v>20292</v>
      </c>
      <c r="S64" s="242">
        <v>85</v>
      </c>
      <c r="T64" s="242">
        <v>3584</v>
      </c>
      <c r="U64" s="242">
        <v>1673</v>
      </c>
      <c r="V64" s="242">
        <v>317</v>
      </c>
      <c r="W64" s="242">
        <v>581</v>
      </c>
      <c r="X64" s="242">
        <v>384</v>
      </c>
      <c r="Y64" s="242">
        <v>391</v>
      </c>
      <c r="Z64" s="242">
        <v>16730</v>
      </c>
      <c r="AA64" s="242">
        <v>511</v>
      </c>
      <c r="AB64" s="242">
        <v>9</v>
      </c>
      <c r="AC64" s="242">
        <v>307</v>
      </c>
      <c r="AD64" s="242">
        <v>207</v>
      </c>
      <c r="AE64" s="242">
        <v>44</v>
      </c>
      <c r="AF64" s="242">
        <v>131</v>
      </c>
      <c r="AG64" s="242">
        <v>79</v>
      </c>
      <c r="AH64" s="242">
        <v>936</v>
      </c>
      <c r="AI64" s="242">
        <v>324</v>
      </c>
      <c r="AJ64" s="242">
        <v>71</v>
      </c>
      <c r="AK64" s="242">
        <v>114</v>
      </c>
      <c r="AL64" s="242">
        <v>195</v>
      </c>
      <c r="AM64" s="242">
        <v>70</v>
      </c>
      <c r="AN64" s="242">
        <v>455</v>
      </c>
      <c r="AO64" s="242">
        <v>73</v>
      </c>
      <c r="AP64" s="242">
        <v>39</v>
      </c>
      <c r="AQ64" s="242">
        <v>82</v>
      </c>
      <c r="AR64" s="242">
        <v>13394</v>
      </c>
      <c r="AS64" s="242">
        <v>78</v>
      </c>
      <c r="AT64" s="242">
        <v>343</v>
      </c>
      <c r="AU64" s="242">
        <v>39</v>
      </c>
      <c r="AV64" s="242">
        <v>524</v>
      </c>
      <c r="AW64" s="242">
        <v>555</v>
      </c>
      <c r="AX64" s="242">
        <v>138</v>
      </c>
      <c r="AY64" s="242">
        <v>4091</v>
      </c>
      <c r="AZ64" s="242">
        <v>1215</v>
      </c>
      <c r="BA64" s="242">
        <v>10719</v>
      </c>
      <c r="BB64" s="242">
        <v>6334</v>
      </c>
      <c r="BC64" s="242">
        <v>2072</v>
      </c>
      <c r="BD64" s="242">
        <v>1455</v>
      </c>
      <c r="BE64" s="242">
        <v>468</v>
      </c>
      <c r="BF64" s="242">
        <v>390</v>
      </c>
      <c r="BG64" s="242">
        <v>10174</v>
      </c>
      <c r="BH64" s="242">
        <v>1270</v>
      </c>
      <c r="BI64" s="242">
        <v>2493</v>
      </c>
      <c r="BJ64" s="242">
        <v>1510</v>
      </c>
      <c r="BK64" s="242">
        <v>1356</v>
      </c>
      <c r="BL64" s="242">
        <v>995</v>
      </c>
      <c r="BM64" s="242">
        <v>754</v>
      </c>
      <c r="BN64" s="242">
        <v>629</v>
      </c>
      <c r="BO64" s="242">
        <v>500</v>
      </c>
      <c r="BP64" s="242">
        <v>667</v>
      </c>
      <c r="BQ64" s="242">
        <v>535</v>
      </c>
      <c r="BR64" s="242">
        <v>3126</v>
      </c>
      <c r="BS64" s="242">
        <v>8533</v>
      </c>
      <c r="BT64" s="242">
        <v>107</v>
      </c>
      <c r="BU64" s="242">
        <v>6851</v>
      </c>
      <c r="BV64" s="242">
        <v>320</v>
      </c>
      <c r="BW64" s="242">
        <v>349</v>
      </c>
      <c r="BX64" s="242">
        <v>940</v>
      </c>
      <c r="BY64" s="242">
        <v>73</v>
      </c>
      <c r="BZ64" s="242">
        <v>4358</v>
      </c>
      <c r="CA64" s="242">
        <v>307</v>
      </c>
      <c r="CB64" s="242">
        <v>20292</v>
      </c>
      <c r="CC64" s="242">
        <v>229</v>
      </c>
      <c r="CD64" s="242">
        <v>1505</v>
      </c>
      <c r="CE64" s="242">
        <v>11860</v>
      </c>
      <c r="CF64" s="242">
        <v>1300</v>
      </c>
      <c r="CG64" s="242">
        <v>1185</v>
      </c>
      <c r="CH64" s="242">
        <v>916</v>
      </c>
      <c r="CI64" s="242">
        <v>374</v>
      </c>
      <c r="CJ64" s="242">
        <v>1867</v>
      </c>
      <c r="CK64" s="242">
        <v>1000</v>
      </c>
      <c r="CL64" s="242">
        <v>1442</v>
      </c>
      <c r="CM64" s="242">
        <v>173</v>
      </c>
      <c r="CN64" s="242">
        <v>276</v>
      </c>
      <c r="CO64" s="242">
        <v>2253</v>
      </c>
      <c r="CP64" s="242">
        <v>8813</v>
      </c>
      <c r="CQ64" s="242">
        <v>2471</v>
      </c>
      <c r="CR64" s="242">
        <v>3943</v>
      </c>
      <c r="CS64" s="242">
        <v>719</v>
      </c>
      <c r="CT64" s="242">
        <v>1400</v>
      </c>
      <c r="CU64" s="242">
        <v>280</v>
      </c>
      <c r="CV64" s="242">
        <v>280</v>
      </c>
    </row>
    <row r="65" spans="1:100">
      <c r="A65" s="242" t="s">
        <v>365</v>
      </c>
      <c r="B65" s="242" t="s">
        <v>186</v>
      </c>
      <c r="C65" s="242">
        <f t="shared" si="0"/>
        <v>19.9663</v>
      </c>
      <c r="D65" s="242">
        <v>1996.63</v>
      </c>
      <c r="E65" s="242">
        <v>16437</v>
      </c>
      <c r="F65" s="242">
        <v>7959</v>
      </c>
      <c r="G65" s="242">
        <v>8478</v>
      </c>
      <c r="H65" s="242">
        <v>863</v>
      </c>
      <c r="I65" s="242">
        <v>2062</v>
      </c>
      <c r="J65" s="242">
        <v>1474</v>
      </c>
      <c r="K65" s="242">
        <v>1660</v>
      </c>
      <c r="L65" s="242">
        <v>2318</v>
      </c>
      <c r="M65" s="242">
        <v>2624</v>
      </c>
      <c r="N65" s="242">
        <v>2403</v>
      </c>
      <c r="O65" s="242">
        <v>1504</v>
      </c>
      <c r="P65" s="242">
        <v>1099</v>
      </c>
      <c r="Q65" s="242">
        <v>430</v>
      </c>
      <c r="R65" s="242">
        <v>16376</v>
      </c>
      <c r="S65" s="242">
        <v>61</v>
      </c>
      <c r="T65" s="242">
        <v>2716</v>
      </c>
      <c r="U65" s="242">
        <v>1112</v>
      </c>
      <c r="V65" s="242">
        <v>230</v>
      </c>
      <c r="W65" s="242">
        <v>368</v>
      </c>
      <c r="X65" s="242">
        <v>260</v>
      </c>
      <c r="Y65" s="242">
        <v>254</v>
      </c>
      <c r="Z65" s="242">
        <v>14244</v>
      </c>
      <c r="AA65" s="242">
        <v>334</v>
      </c>
      <c r="AB65" s="242">
        <v>1</v>
      </c>
      <c r="AC65" s="242">
        <v>258</v>
      </c>
      <c r="AD65" s="242">
        <v>176</v>
      </c>
      <c r="AE65" s="242">
        <v>33</v>
      </c>
      <c r="AF65" s="242">
        <v>70</v>
      </c>
      <c r="AG65" s="242">
        <v>47</v>
      </c>
      <c r="AH65" s="242">
        <v>537</v>
      </c>
      <c r="AI65" s="242">
        <v>113</v>
      </c>
      <c r="AJ65" s="242">
        <v>6</v>
      </c>
      <c r="AK65" s="242">
        <v>115</v>
      </c>
      <c r="AL65" s="242">
        <v>113</v>
      </c>
      <c r="AM65" s="242">
        <v>66</v>
      </c>
      <c r="AN65" s="242">
        <v>212</v>
      </c>
      <c r="AO65" s="242">
        <v>45</v>
      </c>
      <c r="AP65" s="242">
        <v>27</v>
      </c>
      <c r="AQ65" s="242">
        <v>40</v>
      </c>
      <c r="AR65" s="242">
        <v>11605</v>
      </c>
      <c r="AS65" s="242">
        <v>50</v>
      </c>
      <c r="AT65" s="242">
        <v>234</v>
      </c>
      <c r="AU65" s="242">
        <v>13</v>
      </c>
      <c r="AV65" s="242">
        <v>207</v>
      </c>
      <c r="AW65" s="242">
        <v>255</v>
      </c>
      <c r="AX65" s="242">
        <v>30</v>
      </c>
      <c r="AY65" s="242">
        <v>3030</v>
      </c>
      <c r="AZ65" s="242">
        <v>1013</v>
      </c>
      <c r="BA65" s="242">
        <v>8843</v>
      </c>
      <c r="BB65" s="242">
        <v>5296</v>
      </c>
      <c r="BC65" s="242">
        <v>1687</v>
      </c>
      <c r="BD65" s="242">
        <v>1178</v>
      </c>
      <c r="BE65" s="242">
        <v>405</v>
      </c>
      <c r="BF65" s="242">
        <v>277</v>
      </c>
      <c r="BG65" s="242">
        <v>8395</v>
      </c>
      <c r="BH65" s="242">
        <v>1057</v>
      </c>
      <c r="BI65" s="242">
        <v>1689</v>
      </c>
      <c r="BJ65" s="242">
        <v>1263</v>
      </c>
      <c r="BK65" s="242">
        <v>1288</v>
      </c>
      <c r="BL65" s="242">
        <v>792</v>
      </c>
      <c r="BM65" s="242">
        <v>621</v>
      </c>
      <c r="BN65" s="242">
        <v>585</v>
      </c>
      <c r="BO65" s="242">
        <v>449</v>
      </c>
      <c r="BP65" s="242">
        <v>651</v>
      </c>
      <c r="BQ65" s="242">
        <v>403</v>
      </c>
      <c r="BR65" s="242">
        <v>2882</v>
      </c>
      <c r="BS65" s="242">
        <v>7000</v>
      </c>
      <c r="BT65" s="242">
        <v>73</v>
      </c>
      <c r="BU65" s="242">
        <v>5620</v>
      </c>
      <c r="BV65" s="242">
        <v>139</v>
      </c>
      <c r="BW65" s="242">
        <v>478</v>
      </c>
      <c r="BX65" s="242">
        <v>681</v>
      </c>
      <c r="BY65" s="242">
        <v>82</v>
      </c>
      <c r="BZ65" s="242">
        <v>3556</v>
      </c>
      <c r="CA65" s="242">
        <v>225</v>
      </c>
      <c r="CB65" s="242">
        <v>16376</v>
      </c>
      <c r="CC65" s="242">
        <v>111</v>
      </c>
      <c r="CD65" s="242">
        <v>1046</v>
      </c>
      <c r="CE65" s="242">
        <v>9963</v>
      </c>
      <c r="CF65" s="242">
        <v>969</v>
      </c>
      <c r="CG65" s="242">
        <v>1086</v>
      </c>
      <c r="CH65" s="242">
        <v>677</v>
      </c>
      <c r="CI65" s="242">
        <v>363</v>
      </c>
      <c r="CJ65" s="242">
        <v>1463</v>
      </c>
      <c r="CK65" s="242">
        <v>839</v>
      </c>
      <c r="CL65" s="242">
        <v>1301</v>
      </c>
      <c r="CM65" s="242">
        <v>147</v>
      </c>
      <c r="CN65" s="242">
        <v>155</v>
      </c>
      <c r="CO65" s="242">
        <v>1709</v>
      </c>
      <c r="CP65" s="242">
        <v>7179</v>
      </c>
      <c r="CQ65" s="242">
        <v>2618</v>
      </c>
      <c r="CR65" s="242">
        <v>2581</v>
      </c>
      <c r="CS65" s="242">
        <v>779</v>
      </c>
      <c r="CT65" s="242">
        <v>1105</v>
      </c>
      <c r="CU65" s="242">
        <v>96</v>
      </c>
      <c r="CV65" s="242">
        <v>179</v>
      </c>
    </row>
    <row r="66" spans="1:100">
      <c r="A66" s="242" t="s">
        <v>366</v>
      </c>
      <c r="B66" s="242" t="s">
        <v>187</v>
      </c>
      <c r="C66" s="242">
        <f t="shared" si="0"/>
        <v>3.0849000000000002</v>
      </c>
      <c r="D66" s="242">
        <v>308.49</v>
      </c>
      <c r="E66" s="242">
        <v>9433</v>
      </c>
      <c r="F66" s="242">
        <v>4555</v>
      </c>
      <c r="G66" s="242">
        <v>4878</v>
      </c>
      <c r="H66" s="242">
        <v>422</v>
      </c>
      <c r="I66" s="242">
        <v>1116</v>
      </c>
      <c r="J66" s="242">
        <v>910</v>
      </c>
      <c r="K66" s="242">
        <v>960</v>
      </c>
      <c r="L66" s="242">
        <v>1093</v>
      </c>
      <c r="M66" s="242">
        <v>1401</v>
      </c>
      <c r="N66" s="242">
        <v>1495</v>
      </c>
      <c r="O66" s="242">
        <v>1026</v>
      </c>
      <c r="P66" s="242">
        <v>685</v>
      </c>
      <c r="Q66" s="242">
        <v>325</v>
      </c>
      <c r="R66" s="242">
        <v>9234</v>
      </c>
      <c r="S66" s="242">
        <v>199</v>
      </c>
      <c r="T66" s="242">
        <v>1602</v>
      </c>
      <c r="U66" s="242">
        <v>788</v>
      </c>
      <c r="V66" s="242">
        <v>150</v>
      </c>
      <c r="W66" s="242">
        <v>286</v>
      </c>
      <c r="X66" s="242">
        <v>159</v>
      </c>
      <c r="Y66" s="242">
        <v>193</v>
      </c>
      <c r="Z66" s="242">
        <v>7776</v>
      </c>
      <c r="AA66" s="242">
        <v>228</v>
      </c>
      <c r="AB66" s="242">
        <v>2</v>
      </c>
      <c r="AC66" s="242">
        <v>187</v>
      </c>
      <c r="AD66" s="242">
        <v>87</v>
      </c>
      <c r="AE66" s="242">
        <v>28</v>
      </c>
      <c r="AF66" s="242">
        <v>51</v>
      </c>
      <c r="AG66" s="242">
        <v>48</v>
      </c>
      <c r="AH66" s="242">
        <v>420</v>
      </c>
      <c r="AI66" s="242">
        <v>211</v>
      </c>
      <c r="AJ66" s="242">
        <v>34</v>
      </c>
      <c r="AK66" s="242">
        <v>68</v>
      </c>
      <c r="AL66" s="242">
        <v>66</v>
      </c>
      <c r="AM66" s="242">
        <v>29</v>
      </c>
      <c r="AN66" s="242">
        <v>113</v>
      </c>
      <c r="AO66" s="242">
        <v>25</v>
      </c>
      <c r="AP66" s="242">
        <v>12</v>
      </c>
      <c r="AQ66" s="242">
        <v>48</v>
      </c>
      <c r="AR66" s="242">
        <v>6123</v>
      </c>
      <c r="AS66" s="242">
        <v>27</v>
      </c>
      <c r="AT66" s="242">
        <v>174</v>
      </c>
      <c r="AU66" s="242">
        <v>6</v>
      </c>
      <c r="AV66" s="242">
        <v>307</v>
      </c>
      <c r="AW66" s="242">
        <v>236</v>
      </c>
      <c r="AX66" s="242">
        <v>32</v>
      </c>
      <c r="AY66" s="242">
        <v>1838</v>
      </c>
      <c r="AZ66" s="242">
        <v>690</v>
      </c>
      <c r="BA66" s="242">
        <v>4939</v>
      </c>
      <c r="BB66" s="242">
        <v>2825</v>
      </c>
      <c r="BC66" s="242">
        <v>923</v>
      </c>
      <c r="BD66" s="242">
        <v>802</v>
      </c>
      <c r="BE66" s="242">
        <v>185</v>
      </c>
      <c r="BF66" s="242">
        <v>204</v>
      </c>
      <c r="BG66" s="242">
        <v>4712</v>
      </c>
      <c r="BH66" s="242">
        <v>716</v>
      </c>
      <c r="BI66" s="242">
        <v>1301</v>
      </c>
      <c r="BJ66" s="242">
        <v>683</v>
      </c>
      <c r="BK66" s="242">
        <v>643</v>
      </c>
      <c r="BL66" s="242">
        <v>370</v>
      </c>
      <c r="BM66" s="242">
        <v>322</v>
      </c>
      <c r="BN66" s="242">
        <v>286</v>
      </c>
      <c r="BO66" s="242">
        <v>140</v>
      </c>
      <c r="BP66" s="242">
        <v>251</v>
      </c>
      <c r="BQ66" s="242">
        <v>255</v>
      </c>
      <c r="BR66" s="242">
        <v>1280</v>
      </c>
      <c r="BS66" s="242">
        <v>3802</v>
      </c>
      <c r="BT66" s="242">
        <v>61</v>
      </c>
      <c r="BU66" s="242">
        <v>3229</v>
      </c>
      <c r="BV66" s="242">
        <v>107</v>
      </c>
      <c r="BW66" s="242">
        <v>29</v>
      </c>
      <c r="BX66" s="242">
        <v>403</v>
      </c>
      <c r="BY66" s="242">
        <v>34</v>
      </c>
      <c r="BZ66" s="242">
        <v>1733</v>
      </c>
      <c r="CA66" s="242">
        <v>111</v>
      </c>
      <c r="CB66" s="242">
        <v>9234</v>
      </c>
      <c r="CC66" s="242">
        <v>66</v>
      </c>
      <c r="CD66" s="242">
        <v>504</v>
      </c>
      <c r="CE66" s="242">
        <v>5826</v>
      </c>
      <c r="CF66" s="242">
        <v>515</v>
      </c>
      <c r="CG66" s="242">
        <v>457</v>
      </c>
      <c r="CH66" s="242">
        <v>460</v>
      </c>
      <c r="CI66" s="242">
        <v>143</v>
      </c>
      <c r="CJ66" s="242">
        <v>812</v>
      </c>
      <c r="CK66" s="242">
        <v>438</v>
      </c>
      <c r="CL66" s="242">
        <v>762</v>
      </c>
      <c r="CM66" s="242">
        <v>80</v>
      </c>
      <c r="CN66" s="242">
        <v>135</v>
      </c>
      <c r="CO66" s="242">
        <v>914</v>
      </c>
      <c r="CP66" s="242">
        <v>3890</v>
      </c>
      <c r="CQ66" s="242">
        <v>1942</v>
      </c>
      <c r="CR66" s="242">
        <v>936</v>
      </c>
      <c r="CS66" s="242">
        <v>289</v>
      </c>
      <c r="CT66" s="242">
        <v>610</v>
      </c>
      <c r="CU66" s="242">
        <v>113</v>
      </c>
      <c r="CV66" s="242">
        <v>88</v>
      </c>
    </row>
    <row r="67" spans="1:100">
      <c r="A67" s="242" t="s">
        <v>367</v>
      </c>
      <c r="B67" s="242" t="s">
        <v>188</v>
      </c>
      <c r="C67" s="242">
        <f t="shared" si="0"/>
        <v>2.3748</v>
      </c>
      <c r="D67" s="242">
        <v>237.48</v>
      </c>
      <c r="E67" s="242">
        <v>10622</v>
      </c>
      <c r="F67" s="242">
        <v>5193</v>
      </c>
      <c r="G67" s="242">
        <v>5429</v>
      </c>
      <c r="H67" s="242">
        <v>1105</v>
      </c>
      <c r="I67" s="242">
        <v>1927</v>
      </c>
      <c r="J67" s="242">
        <v>1247</v>
      </c>
      <c r="K67" s="242">
        <v>1714</v>
      </c>
      <c r="L67" s="242">
        <v>1416</v>
      </c>
      <c r="M67" s="242">
        <v>1233</v>
      </c>
      <c r="N67" s="242">
        <v>805</v>
      </c>
      <c r="O67" s="242">
        <v>570</v>
      </c>
      <c r="P67" s="242">
        <v>456</v>
      </c>
      <c r="Q67" s="242">
        <v>149</v>
      </c>
      <c r="R67" s="242">
        <v>10600</v>
      </c>
      <c r="S67" s="242">
        <v>22</v>
      </c>
      <c r="T67" s="242">
        <v>2022</v>
      </c>
      <c r="U67" s="242">
        <v>2520</v>
      </c>
      <c r="V67" s="242">
        <v>205</v>
      </c>
      <c r="W67" s="242">
        <v>430</v>
      </c>
      <c r="X67" s="242">
        <v>657</v>
      </c>
      <c r="Y67" s="242">
        <v>1228</v>
      </c>
      <c r="Z67" s="242">
        <v>4928</v>
      </c>
      <c r="AA67" s="242">
        <v>352</v>
      </c>
      <c r="AB67" s="242">
        <v>1</v>
      </c>
      <c r="AC67" s="242">
        <v>386</v>
      </c>
      <c r="AD67" s="242">
        <v>275</v>
      </c>
      <c r="AE67" s="242">
        <v>24</v>
      </c>
      <c r="AF67" s="242">
        <v>181</v>
      </c>
      <c r="AG67" s="242">
        <v>108</v>
      </c>
      <c r="AH67" s="242">
        <v>504</v>
      </c>
      <c r="AI67" s="242">
        <v>2098</v>
      </c>
      <c r="AJ67" s="242">
        <v>658</v>
      </c>
      <c r="AK67" s="242">
        <v>32</v>
      </c>
      <c r="AL67" s="242">
        <v>324</v>
      </c>
      <c r="AM67" s="242">
        <v>155</v>
      </c>
      <c r="AN67" s="242">
        <v>291</v>
      </c>
      <c r="AO67" s="242">
        <v>120</v>
      </c>
      <c r="AP67" s="242">
        <v>110</v>
      </c>
      <c r="AQ67" s="242">
        <v>75</v>
      </c>
      <c r="AR67" s="242">
        <v>4566</v>
      </c>
      <c r="AS67" s="242">
        <v>22</v>
      </c>
      <c r="AT67" s="242">
        <v>166</v>
      </c>
      <c r="AU67" s="242">
        <v>10</v>
      </c>
      <c r="AV67" s="242">
        <v>3327</v>
      </c>
      <c r="AW67" s="242">
        <v>264</v>
      </c>
      <c r="AX67" s="242">
        <v>29</v>
      </c>
      <c r="AY67" s="242">
        <v>1575</v>
      </c>
      <c r="AZ67" s="242">
        <v>663</v>
      </c>
      <c r="BA67" s="242">
        <v>4381</v>
      </c>
      <c r="BB67" s="242">
        <v>2181</v>
      </c>
      <c r="BC67" s="242">
        <v>949</v>
      </c>
      <c r="BD67" s="242">
        <v>434</v>
      </c>
      <c r="BE67" s="242">
        <v>606</v>
      </c>
      <c r="BF67" s="242">
        <v>211</v>
      </c>
      <c r="BG67" s="242">
        <v>3691</v>
      </c>
      <c r="BH67" s="242">
        <v>224</v>
      </c>
      <c r="BI67" s="242">
        <v>327</v>
      </c>
      <c r="BJ67" s="242">
        <v>305</v>
      </c>
      <c r="BK67" s="242">
        <v>396</v>
      </c>
      <c r="BL67" s="242">
        <v>449</v>
      </c>
      <c r="BM67" s="242">
        <v>408</v>
      </c>
      <c r="BN67" s="242">
        <v>353</v>
      </c>
      <c r="BO67" s="242">
        <v>514</v>
      </c>
      <c r="BP67" s="242">
        <v>715</v>
      </c>
      <c r="BQ67" s="242">
        <v>366</v>
      </c>
      <c r="BR67" s="242">
        <v>2785</v>
      </c>
      <c r="BS67" s="242">
        <v>4051</v>
      </c>
      <c r="BT67" s="242">
        <v>337</v>
      </c>
      <c r="BU67" s="242">
        <v>1963</v>
      </c>
      <c r="BV67" s="242">
        <v>990</v>
      </c>
      <c r="BW67" s="242">
        <v>165</v>
      </c>
      <c r="BX67" s="242">
        <v>838</v>
      </c>
      <c r="BY67" s="242">
        <v>95</v>
      </c>
      <c r="BZ67" s="242">
        <v>3045</v>
      </c>
      <c r="CA67" s="242">
        <v>503</v>
      </c>
      <c r="CB67" s="242">
        <v>10600</v>
      </c>
      <c r="CC67" s="242">
        <v>300</v>
      </c>
      <c r="CD67" s="242">
        <v>1805</v>
      </c>
      <c r="CE67" s="242">
        <v>2894</v>
      </c>
      <c r="CF67" s="242">
        <v>552</v>
      </c>
      <c r="CG67" s="242">
        <v>769</v>
      </c>
      <c r="CH67" s="242">
        <v>137</v>
      </c>
      <c r="CI67" s="242">
        <v>545</v>
      </c>
      <c r="CJ67" s="242">
        <v>895</v>
      </c>
      <c r="CK67" s="242">
        <v>390</v>
      </c>
      <c r="CL67" s="242">
        <v>367</v>
      </c>
      <c r="CM67" s="242">
        <v>179</v>
      </c>
      <c r="CN67" s="242">
        <v>217</v>
      </c>
      <c r="CO67" s="242">
        <v>1298</v>
      </c>
      <c r="CP67" s="242">
        <v>4193</v>
      </c>
      <c r="CQ67" s="242">
        <v>208</v>
      </c>
      <c r="CR67" s="242">
        <v>1171</v>
      </c>
      <c r="CS67" s="242">
        <v>2032</v>
      </c>
      <c r="CT67" s="242">
        <v>519</v>
      </c>
      <c r="CU67" s="242">
        <v>263</v>
      </c>
      <c r="CV67" s="242">
        <v>142</v>
      </c>
    </row>
    <row r="68" spans="1:100">
      <c r="A68" s="242" t="s">
        <v>368</v>
      </c>
      <c r="B68" s="242" t="s">
        <v>189</v>
      </c>
      <c r="C68" s="242">
        <f t="shared" ref="C68:C71" si="1">D68/100</f>
        <v>2.3513999999999999</v>
      </c>
      <c r="D68" s="242">
        <v>235.14</v>
      </c>
      <c r="E68" s="242">
        <v>12255</v>
      </c>
      <c r="F68" s="242">
        <v>6024</v>
      </c>
      <c r="G68" s="242">
        <v>6231</v>
      </c>
      <c r="H68" s="242">
        <v>1392</v>
      </c>
      <c r="I68" s="242">
        <v>2647</v>
      </c>
      <c r="J68" s="242">
        <v>1571</v>
      </c>
      <c r="K68" s="242">
        <v>2045</v>
      </c>
      <c r="L68" s="242">
        <v>1632</v>
      </c>
      <c r="M68" s="242">
        <v>1089</v>
      </c>
      <c r="N68" s="242">
        <v>805</v>
      </c>
      <c r="O68" s="242">
        <v>538</v>
      </c>
      <c r="P68" s="242">
        <v>408</v>
      </c>
      <c r="Q68" s="242">
        <v>128</v>
      </c>
      <c r="R68" s="242">
        <v>12185</v>
      </c>
      <c r="S68" s="242">
        <v>70</v>
      </c>
      <c r="T68" s="242">
        <v>2068</v>
      </c>
      <c r="U68" s="242">
        <v>3928</v>
      </c>
      <c r="V68" s="242">
        <v>185</v>
      </c>
      <c r="W68" s="242">
        <v>853</v>
      </c>
      <c r="X68" s="242">
        <v>1241</v>
      </c>
      <c r="Y68" s="242">
        <v>1649</v>
      </c>
      <c r="Z68" s="242">
        <v>2683</v>
      </c>
      <c r="AA68" s="242">
        <v>117</v>
      </c>
      <c r="AB68" s="242">
        <v>11</v>
      </c>
      <c r="AC68" s="242">
        <v>175</v>
      </c>
      <c r="AD68" s="242">
        <v>178</v>
      </c>
      <c r="AE68" s="242">
        <v>32</v>
      </c>
      <c r="AF68" s="242">
        <v>117</v>
      </c>
      <c r="AG68" s="242">
        <v>84</v>
      </c>
      <c r="AH68" s="242">
        <v>272</v>
      </c>
      <c r="AI68" s="242">
        <v>6244</v>
      </c>
      <c r="AJ68" s="242">
        <v>406</v>
      </c>
      <c r="AK68" s="242">
        <v>55</v>
      </c>
      <c r="AL68" s="242">
        <v>729</v>
      </c>
      <c r="AM68" s="242">
        <v>400</v>
      </c>
      <c r="AN68" s="242">
        <v>355</v>
      </c>
      <c r="AO68" s="242">
        <v>188</v>
      </c>
      <c r="AP68" s="242">
        <v>109</v>
      </c>
      <c r="AQ68" s="242">
        <v>100</v>
      </c>
      <c r="AR68" s="242">
        <v>2717</v>
      </c>
      <c r="AS68" s="242">
        <v>23</v>
      </c>
      <c r="AT68" s="242">
        <v>59</v>
      </c>
      <c r="AU68" s="242">
        <v>5</v>
      </c>
      <c r="AV68" s="242">
        <v>7828</v>
      </c>
      <c r="AW68" s="242">
        <v>49</v>
      </c>
      <c r="AX68" s="242">
        <v>30</v>
      </c>
      <c r="AY68" s="242">
        <v>805</v>
      </c>
      <c r="AZ68" s="242">
        <v>739</v>
      </c>
      <c r="BA68" s="242">
        <v>4334</v>
      </c>
      <c r="BB68" s="242">
        <v>1738</v>
      </c>
      <c r="BC68" s="242">
        <v>1007</v>
      </c>
      <c r="BD68" s="242">
        <v>583</v>
      </c>
      <c r="BE68" s="242">
        <v>718</v>
      </c>
      <c r="BF68" s="242">
        <v>288</v>
      </c>
      <c r="BG68" s="242">
        <v>3500</v>
      </c>
      <c r="BH68" s="242">
        <v>208</v>
      </c>
      <c r="BI68" s="242">
        <v>281</v>
      </c>
      <c r="BJ68" s="242">
        <v>236</v>
      </c>
      <c r="BK68" s="242">
        <v>360</v>
      </c>
      <c r="BL68" s="242">
        <v>361</v>
      </c>
      <c r="BM68" s="242">
        <v>379</v>
      </c>
      <c r="BN68" s="242">
        <v>423</v>
      </c>
      <c r="BO68" s="242">
        <v>593</v>
      </c>
      <c r="BP68" s="242">
        <v>659</v>
      </c>
      <c r="BQ68" s="242">
        <v>592</v>
      </c>
      <c r="BR68" s="242">
        <v>3226</v>
      </c>
      <c r="BS68" s="242">
        <v>3746</v>
      </c>
      <c r="BT68" s="242">
        <v>541</v>
      </c>
      <c r="BU68" s="242">
        <v>2145</v>
      </c>
      <c r="BV68" s="242">
        <v>512</v>
      </c>
      <c r="BW68" s="242">
        <v>297</v>
      </c>
      <c r="BX68" s="242">
        <v>716</v>
      </c>
      <c r="BY68" s="242">
        <v>76</v>
      </c>
      <c r="BZ68" s="242">
        <v>2944</v>
      </c>
      <c r="CA68" s="242">
        <v>595</v>
      </c>
      <c r="CB68" s="242">
        <v>12185</v>
      </c>
      <c r="CC68" s="242">
        <v>199</v>
      </c>
      <c r="CD68" s="242">
        <v>1484</v>
      </c>
      <c r="CE68" s="242">
        <v>3035</v>
      </c>
      <c r="CF68" s="242">
        <v>390</v>
      </c>
      <c r="CG68" s="242">
        <v>573</v>
      </c>
      <c r="CH68" s="242">
        <v>121</v>
      </c>
      <c r="CI68" s="242">
        <v>392</v>
      </c>
      <c r="CJ68" s="242">
        <v>1097</v>
      </c>
      <c r="CK68" s="242">
        <v>366</v>
      </c>
      <c r="CL68" s="242">
        <v>268</v>
      </c>
      <c r="CM68" s="242">
        <v>347</v>
      </c>
      <c r="CN68" s="242">
        <v>192</v>
      </c>
      <c r="CO68" s="242">
        <v>1096</v>
      </c>
      <c r="CP68" s="242">
        <v>3917</v>
      </c>
      <c r="CQ68" s="242">
        <v>301</v>
      </c>
      <c r="CR68" s="242">
        <v>1350</v>
      </c>
      <c r="CS68" s="242">
        <v>1655</v>
      </c>
      <c r="CT68" s="242">
        <v>439</v>
      </c>
      <c r="CU68" s="242">
        <v>172</v>
      </c>
      <c r="CV68" s="242">
        <v>171</v>
      </c>
    </row>
    <row r="69" spans="1:100">
      <c r="A69" s="242" t="s">
        <v>369</v>
      </c>
      <c r="B69" s="242" t="s">
        <v>190</v>
      </c>
      <c r="C69" s="242">
        <f t="shared" si="1"/>
        <v>5.2011000000000003</v>
      </c>
      <c r="D69" s="242">
        <v>520.11</v>
      </c>
      <c r="E69" s="242">
        <v>22990</v>
      </c>
      <c r="F69" s="242">
        <v>11037</v>
      </c>
      <c r="G69" s="242">
        <v>11953</v>
      </c>
      <c r="H69" s="242">
        <v>1773</v>
      </c>
      <c r="I69" s="242">
        <v>3141</v>
      </c>
      <c r="J69" s="242">
        <v>3357</v>
      </c>
      <c r="K69" s="242">
        <v>3483</v>
      </c>
      <c r="L69" s="242">
        <v>3029</v>
      </c>
      <c r="M69" s="242">
        <v>2689</v>
      </c>
      <c r="N69" s="242">
        <v>2118</v>
      </c>
      <c r="O69" s="242">
        <v>1678</v>
      </c>
      <c r="P69" s="242">
        <v>1226</v>
      </c>
      <c r="Q69" s="242">
        <v>496</v>
      </c>
      <c r="R69" s="242">
        <v>22887</v>
      </c>
      <c r="S69" s="242">
        <v>103</v>
      </c>
      <c r="T69" s="242">
        <v>4545</v>
      </c>
      <c r="U69" s="242">
        <v>3756</v>
      </c>
      <c r="V69" s="242">
        <v>313</v>
      </c>
      <c r="W69" s="242">
        <v>493</v>
      </c>
      <c r="X69" s="242">
        <v>793</v>
      </c>
      <c r="Y69" s="242">
        <v>2157</v>
      </c>
      <c r="Z69" s="242">
        <v>16499</v>
      </c>
      <c r="AA69" s="242">
        <v>389</v>
      </c>
      <c r="AB69" s="242">
        <v>4</v>
      </c>
      <c r="AC69" s="242">
        <v>599</v>
      </c>
      <c r="AD69" s="242">
        <v>596</v>
      </c>
      <c r="AE69" s="242">
        <v>82</v>
      </c>
      <c r="AF69" s="242">
        <v>262</v>
      </c>
      <c r="AG69" s="242">
        <v>226</v>
      </c>
      <c r="AH69" s="242">
        <v>796</v>
      </c>
      <c r="AI69" s="242">
        <v>357</v>
      </c>
      <c r="AJ69" s="242">
        <v>103</v>
      </c>
      <c r="AK69" s="242">
        <v>492</v>
      </c>
      <c r="AL69" s="242">
        <v>773</v>
      </c>
      <c r="AM69" s="242">
        <v>529</v>
      </c>
      <c r="AN69" s="242">
        <v>572</v>
      </c>
      <c r="AO69" s="242">
        <v>236</v>
      </c>
      <c r="AP69" s="242">
        <v>237</v>
      </c>
      <c r="AQ69" s="242">
        <v>238</v>
      </c>
      <c r="AR69" s="242">
        <v>13033</v>
      </c>
      <c r="AS69" s="242">
        <v>117</v>
      </c>
      <c r="AT69" s="242">
        <v>415</v>
      </c>
      <c r="AU69" s="242">
        <v>45</v>
      </c>
      <c r="AV69" s="242">
        <v>1129</v>
      </c>
      <c r="AW69" s="242">
        <v>243</v>
      </c>
      <c r="AX69" s="242">
        <v>62</v>
      </c>
      <c r="AY69" s="242">
        <v>6418</v>
      </c>
      <c r="AZ69" s="242">
        <v>1528</v>
      </c>
      <c r="BA69" s="242">
        <v>10503</v>
      </c>
      <c r="BB69" s="242">
        <v>5671</v>
      </c>
      <c r="BC69" s="242">
        <v>2023</v>
      </c>
      <c r="BD69" s="242">
        <v>902</v>
      </c>
      <c r="BE69" s="242">
        <v>1245</v>
      </c>
      <c r="BF69" s="242">
        <v>662</v>
      </c>
      <c r="BG69" s="242">
        <v>9083</v>
      </c>
      <c r="BH69" s="242">
        <v>637</v>
      </c>
      <c r="BI69" s="242">
        <v>2184</v>
      </c>
      <c r="BJ69" s="242">
        <v>976</v>
      </c>
      <c r="BK69" s="242">
        <v>1015</v>
      </c>
      <c r="BL69" s="242">
        <v>830</v>
      </c>
      <c r="BM69" s="242">
        <v>1107</v>
      </c>
      <c r="BN69" s="242">
        <v>659</v>
      </c>
      <c r="BO69" s="242">
        <v>572</v>
      </c>
      <c r="BP69" s="242">
        <v>1103</v>
      </c>
      <c r="BQ69" s="242">
        <v>1756</v>
      </c>
      <c r="BR69" s="242">
        <v>4976</v>
      </c>
      <c r="BS69" s="242">
        <v>9672</v>
      </c>
      <c r="BT69" s="242">
        <v>479</v>
      </c>
      <c r="BU69" s="242">
        <v>4931</v>
      </c>
      <c r="BV69" s="242">
        <v>1921</v>
      </c>
      <c r="BW69" s="242">
        <v>1147</v>
      </c>
      <c r="BX69" s="242">
        <v>1511</v>
      </c>
      <c r="BY69" s="242">
        <v>162</v>
      </c>
      <c r="BZ69" s="242">
        <v>6229</v>
      </c>
      <c r="CA69" s="242">
        <v>966</v>
      </c>
      <c r="CB69" s="242">
        <v>22887</v>
      </c>
      <c r="CC69" s="242">
        <v>371</v>
      </c>
      <c r="CD69" s="242">
        <v>3669</v>
      </c>
      <c r="CE69" s="242">
        <v>8404</v>
      </c>
      <c r="CF69" s="242">
        <v>1229</v>
      </c>
      <c r="CG69" s="242">
        <v>1893</v>
      </c>
      <c r="CH69" s="242">
        <v>634</v>
      </c>
      <c r="CI69" s="242">
        <v>1153</v>
      </c>
      <c r="CJ69" s="242">
        <v>1614</v>
      </c>
      <c r="CK69" s="242">
        <v>1010</v>
      </c>
      <c r="CL69" s="242">
        <v>1200</v>
      </c>
      <c r="CM69" s="242">
        <v>243</v>
      </c>
      <c r="CN69" s="242">
        <v>696</v>
      </c>
      <c r="CO69" s="242">
        <v>2880</v>
      </c>
      <c r="CP69" s="242">
        <v>9926</v>
      </c>
      <c r="CQ69" s="242">
        <v>620</v>
      </c>
      <c r="CR69" s="242">
        <v>4528</v>
      </c>
      <c r="CS69" s="242">
        <v>2764</v>
      </c>
      <c r="CT69" s="242">
        <v>1669</v>
      </c>
      <c r="CU69" s="242">
        <v>345</v>
      </c>
      <c r="CV69" s="242">
        <v>254</v>
      </c>
    </row>
    <row r="70" spans="1:100">
      <c r="A70" s="242" t="s">
        <v>370</v>
      </c>
      <c r="B70" s="242" t="s">
        <v>191</v>
      </c>
      <c r="C70" s="242">
        <f t="shared" si="1"/>
        <v>1.8961000000000001</v>
      </c>
      <c r="D70" s="242">
        <v>189.61</v>
      </c>
      <c r="E70" s="242">
        <v>10658</v>
      </c>
      <c r="F70" s="242">
        <v>5243</v>
      </c>
      <c r="G70" s="242">
        <v>5415</v>
      </c>
      <c r="H70" s="242">
        <v>694</v>
      </c>
      <c r="I70" s="242">
        <v>1466</v>
      </c>
      <c r="J70" s="242">
        <v>1267</v>
      </c>
      <c r="K70" s="242">
        <v>1245</v>
      </c>
      <c r="L70" s="242">
        <v>1401</v>
      </c>
      <c r="M70" s="242">
        <v>1517</v>
      </c>
      <c r="N70" s="242">
        <v>1159</v>
      </c>
      <c r="O70" s="242">
        <v>928</v>
      </c>
      <c r="P70" s="242">
        <v>699</v>
      </c>
      <c r="Q70" s="242">
        <v>282</v>
      </c>
      <c r="R70" s="242">
        <v>10524</v>
      </c>
      <c r="S70" s="242">
        <v>134</v>
      </c>
      <c r="T70" s="242">
        <v>2280</v>
      </c>
      <c r="U70" s="242">
        <v>1254</v>
      </c>
      <c r="V70" s="242">
        <v>198</v>
      </c>
      <c r="W70" s="242">
        <v>378</v>
      </c>
      <c r="X70" s="242">
        <v>239</v>
      </c>
      <c r="Y70" s="242">
        <v>439</v>
      </c>
      <c r="Z70" s="242">
        <v>7614</v>
      </c>
      <c r="AA70" s="242">
        <v>299</v>
      </c>
      <c r="AB70" s="242">
        <v>1</v>
      </c>
      <c r="AC70" s="242">
        <v>119</v>
      </c>
      <c r="AD70" s="242">
        <v>212</v>
      </c>
      <c r="AE70" s="242">
        <v>27</v>
      </c>
      <c r="AF70" s="242">
        <v>83</v>
      </c>
      <c r="AG70" s="242">
        <v>52</v>
      </c>
      <c r="AH70" s="242">
        <v>310</v>
      </c>
      <c r="AI70" s="242">
        <v>1128</v>
      </c>
      <c r="AJ70" s="242">
        <v>115</v>
      </c>
      <c r="AK70" s="242">
        <v>28</v>
      </c>
      <c r="AL70" s="242">
        <v>153</v>
      </c>
      <c r="AM70" s="242">
        <v>141</v>
      </c>
      <c r="AN70" s="242">
        <v>240</v>
      </c>
      <c r="AO70" s="242">
        <v>59</v>
      </c>
      <c r="AP70" s="242">
        <v>32</v>
      </c>
      <c r="AQ70" s="242">
        <v>45</v>
      </c>
      <c r="AR70" s="242">
        <v>6332</v>
      </c>
      <c r="AS70" s="242">
        <v>10</v>
      </c>
      <c r="AT70" s="242">
        <v>92</v>
      </c>
      <c r="AU70" s="242">
        <v>11</v>
      </c>
      <c r="AV70" s="242">
        <v>1373</v>
      </c>
      <c r="AW70" s="242">
        <v>183</v>
      </c>
      <c r="AX70" s="242">
        <v>37</v>
      </c>
      <c r="AY70" s="242">
        <v>1957</v>
      </c>
      <c r="AZ70" s="242">
        <v>663</v>
      </c>
      <c r="BA70" s="242">
        <v>5147</v>
      </c>
      <c r="BB70" s="242">
        <v>2834</v>
      </c>
      <c r="BC70" s="242">
        <v>1087</v>
      </c>
      <c r="BD70" s="242">
        <v>559</v>
      </c>
      <c r="BE70" s="242">
        <v>448</v>
      </c>
      <c r="BF70" s="242">
        <v>219</v>
      </c>
      <c r="BG70" s="242">
        <v>4642</v>
      </c>
      <c r="BH70" s="242">
        <v>335</v>
      </c>
      <c r="BI70" s="242">
        <v>604</v>
      </c>
      <c r="BJ70" s="242">
        <v>469</v>
      </c>
      <c r="BK70" s="242">
        <v>731</v>
      </c>
      <c r="BL70" s="242">
        <v>611</v>
      </c>
      <c r="BM70" s="242">
        <v>473</v>
      </c>
      <c r="BN70" s="242">
        <v>402</v>
      </c>
      <c r="BO70" s="242">
        <v>459</v>
      </c>
      <c r="BP70" s="242">
        <v>558</v>
      </c>
      <c r="BQ70" s="242">
        <v>318</v>
      </c>
      <c r="BR70" s="242">
        <v>2754</v>
      </c>
      <c r="BS70" s="242">
        <v>4196</v>
      </c>
      <c r="BT70" s="242">
        <v>83</v>
      </c>
      <c r="BU70" s="242">
        <v>3034</v>
      </c>
      <c r="BV70" s="242">
        <v>497</v>
      </c>
      <c r="BW70" s="242">
        <v>168</v>
      </c>
      <c r="BX70" s="242">
        <v>450</v>
      </c>
      <c r="BY70" s="242">
        <v>47</v>
      </c>
      <c r="BZ70" s="242">
        <v>2736</v>
      </c>
      <c r="CA70" s="242">
        <v>264</v>
      </c>
      <c r="CB70" s="242">
        <v>10524</v>
      </c>
      <c r="CC70" s="242">
        <v>160</v>
      </c>
      <c r="CD70" s="242">
        <v>1180</v>
      </c>
      <c r="CE70" s="242">
        <v>4609</v>
      </c>
      <c r="CF70" s="242">
        <v>635</v>
      </c>
      <c r="CG70" s="242">
        <v>625</v>
      </c>
      <c r="CH70" s="242">
        <v>342</v>
      </c>
      <c r="CI70" s="242">
        <v>324</v>
      </c>
      <c r="CJ70" s="242">
        <v>814</v>
      </c>
      <c r="CK70" s="242">
        <v>582</v>
      </c>
      <c r="CL70" s="242">
        <v>536</v>
      </c>
      <c r="CM70" s="242">
        <v>175</v>
      </c>
      <c r="CN70" s="242">
        <v>163</v>
      </c>
      <c r="CO70" s="242">
        <v>1255</v>
      </c>
      <c r="CP70" s="242">
        <v>4288</v>
      </c>
      <c r="CQ70" s="242">
        <v>370</v>
      </c>
      <c r="CR70" s="242">
        <v>2389</v>
      </c>
      <c r="CS70" s="242">
        <v>719</v>
      </c>
      <c r="CT70" s="242">
        <v>691</v>
      </c>
      <c r="CU70" s="242">
        <v>119</v>
      </c>
      <c r="CV70" s="242">
        <v>92</v>
      </c>
    </row>
    <row r="71" spans="1:100">
      <c r="A71" s="242" t="s">
        <v>371</v>
      </c>
      <c r="B71" s="242" t="s">
        <v>192</v>
      </c>
      <c r="C71" s="242">
        <f t="shared" si="1"/>
        <v>2.0165999999999999</v>
      </c>
      <c r="D71" s="242">
        <v>201.66</v>
      </c>
      <c r="E71" s="242">
        <v>11936</v>
      </c>
      <c r="F71" s="242">
        <v>5860</v>
      </c>
      <c r="G71" s="242">
        <v>6076</v>
      </c>
      <c r="H71" s="242">
        <v>1068</v>
      </c>
      <c r="I71" s="242">
        <v>2070</v>
      </c>
      <c r="J71" s="242">
        <v>1559</v>
      </c>
      <c r="K71" s="242">
        <v>1735</v>
      </c>
      <c r="L71" s="242">
        <v>1583</v>
      </c>
      <c r="M71" s="242">
        <v>1407</v>
      </c>
      <c r="N71" s="242">
        <v>995</v>
      </c>
      <c r="O71" s="242">
        <v>766</v>
      </c>
      <c r="P71" s="242">
        <v>541</v>
      </c>
      <c r="Q71" s="242">
        <v>212</v>
      </c>
      <c r="R71" s="242">
        <v>11866</v>
      </c>
      <c r="S71" s="242">
        <v>70</v>
      </c>
      <c r="T71" s="242">
        <v>2333</v>
      </c>
      <c r="U71" s="242">
        <v>2644</v>
      </c>
      <c r="V71" s="242">
        <v>273</v>
      </c>
      <c r="W71" s="242">
        <v>548</v>
      </c>
      <c r="X71" s="242">
        <v>662</v>
      </c>
      <c r="Y71" s="242">
        <v>1161</v>
      </c>
      <c r="Z71" s="242">
        <v>5676</v>
      </c>
      <c r="AA71" s="242">
        <v>287</v>
      </c>
      <c r="AB71" s="242">
        <v>1</v>
      </c>
      <c r="AC71" s="242">
        <v>239</v>
      </c>
      <c r="AD71" s="242">
        <v>327</v>
      </c>
      <c r="AE71" s="242">
        <v>31</v>
      </c>
      <c r="AF71" s="242">
        <v>141</v>
      </c>
      <c r="AG71" s="242">
        <v>89</v>
      </c>
      <c r="AH71" s="242">
        <v>427</v>
      </c>
      <c r="AI71" s="242">
        <v>2768</v>
      </c>
      <c r="AJ71" s="242">
        <v>410</v>
      </c>
      <c r="AK71" s="242">
        <v>45</v>
      </c>
      <c r="AL71" s="242">
        <v>468</v>
      </c>
      <c r="AM71" s="242">
        <v>272</v>
      </c>
      <c r="AN71" s="242">
        <v>428</v>
      </c>
      <c r="AO71" s="242">
        <v>155</v>
      </c>
      <c r="AP71" s="242">
        <v>92</v>
      </c>
      <c r="AQ71" s="242">
        <v>80</v>
      </c>
      <c r="AR71" s="242">
        <v>5401</v>
      </c>
      <c r="AS71" s="242">
        <v>38</v>
      </c>
      <c r="AT71" s="242">
        <v>125</v>
      </c>
      <c r="AU71" s="242">
        <v>18</v>
      </c>
      <c r="AV71" s="242">
        <v>3756</v>
      </c>
      <c r="AW71" s="242">
        <v>153</v>
      </c>
      <c r="AX71" s="242">
        <v>34</v>
      </c>
      <c r="AY71" s="242">
        <v>1699</v>
      </c>
      <c r="AZ71" s="242">
        <v>712</v>
      </c>
      <c r="BA71" s="242">
        <v>5058</v>
      </c>
      <c r="BB71" s="242">
        <v>2513</v>
      </c>
      <c r="BC71" s="242">
        <v>1028</v>
      </c>
      <c r="BD71" s="242">
        <v>546</v>
      </c>
      <c r="BE71" s="242">
        <v>735</v>
      </c>
      <c r="BF71" s="242">
        <v>236</v>
      </c>
      <c r="BG71" s="242">
        <v>4242</v>
      </c>
      <c r="BH71" s="242">
        <v>265</v>
      </c>
      <c r="BI71" s="242">
        <v>512</v>
      </c>
      <c r="BJ71" s="242">
        <v>327</v>
      </c>
      <c r="BK71" s="242">
        <v>502</v>
      </c>
      <c r="BL71" s="242">
        <v>461</v>
      </c>
      <c r="BM71" s="242">
        <v>526</v>
      </c>
      <c r="BN71" s="242">
        <v>438</v>
      </c>
      <c r="BO71" s="242">
        <v>516</v>
      </c>
      <c r="BP71" s="242">
        <v>695</v>
      </c>
      <c r="BQ71" s="242">
        <v>456</v>
      </c>
      <c r="BR71" s="242">
        <v>3096</v>
      </c>
      <c r="BS71" s="242">
        <v>4354</v>
      </c>
      <c r="BT71" s="242">
        <v>248</v>
      </c>
      <c r="BU71" s="242">
        <v>2353</v>
      </c>
      <c r="BV71" s="242">
        <v>884</v>
      </c>
      <c r="BW71" s="242">
        <v>358</v>
      </c>
      <c r="BX71" s="242">
        <v>700</v>
      </c>
      <c r="BY71" s="242">
        <v>59</v>
      </c>
      <c r="BZ71" s="242">
        <v>3244</v>
      </c>
      <c r="CA71" s="242">
        <v>556</v>
      </c>
      <c r="CB71" s="242">
        <v>11866</v>
      </c>
      <c r="CC71" s="242">
        <v>199</v>
      </c>
      <c r="CD71" s="242">
        <v>1645</v>
      </c>
      <c r="CE71" s="242">
        <v>3755</v>
      </c>
      <c r="CF71" s="242">
        <v>522</v>
      </c>
      <c r="CG71" s="242">
        <v>863</v>
      </c>
      <c r="CH71" s="242">
        <v>209</v>
      </c>
      <c r="CI71" s="242">
        <v>479</v>
      </c>
      <c r="CJ71" s="242">
        <v>897</v>
      </c>
      <c r="CK71" s="242">
        <v>489</v>
      </c>
      <c r="CL71" s="242">
        <v>399</v>
      </c>
      <c r="CM71" s="242">
        <v>304</v>
      </c>
      <c r="CN71" s="242">
        <v>192</v>
      </c>
      <c r="CO71" s="242">
        <v>1351</v>
      </c>
      <c r="CP71" s="242">
        <v>4434</v>
      </c>
      <c r="CQ71" s="242">
        <v>235</v>
      </c>
      <c r="CR71" s="242">
        <v>1665</v>
      </c>
      <c r="CS71" s="242">
        <v>1521</v>
      </c>
      <c r="CT71" s="242">
        <v>661</v>
      </c>
      <c r="CU71" s="242">
        <v>352</v>
      </c>
      <c r="CV71" s="242">
        <v>80</v>
      </c>
    </row>
    <row r="72" spans="1:100">
      <c r="A72" s="242"/>
      <c r="B72" s="242"/>
      <c r="C72" s="242"/>
      <c r="D72" s="242"/>
      <c r="E72" s="242">
        <v>1073044</v>
      </c>
      <c r="F72" s="242">
        <v>527805</v>
      </c>
      <c r="G72" s="242">
        <v>545239</v>
      </c>
      <c r="H72" s="242">
        <v>81901</v>
      </c>
      <c r="I72" s="242">
        <v>162780</v>
      </c>
      <c r="J72" s="242">
        <v>159429</v>
      </c>
      <c r="K72" s="242">
        <v>164767</v>
      </c>
      <c r="L72" s="242">
        <v>143492</v>
      </c>
      <c r="M72" s="242">
        <v>125805</v>
      </c>
      <c r="N72" s="242">
        <v>96650</v>
      </c>
      <c r="O72" s="242">
        <v>70101</v>
      </c>
      <c r="P72" s="242">
        <v>49043</v>
      </c>
      <c r="Q72" s="242">
        <v>19068</v>
      </c>
      <c r="R72" s="242">
        <v>1051366</v>
      </c>
      <c r="S72" s="242">
        <v>21680</v>
      </c>
      <c r="T72" s="242">
        <v>197902</v>
      </c>
      <c r="U72" s="242">
        <v>238310</v>
      </c>
      <c r="V72" s="242">
        <v>20101</v>
      </c>
      <c r="W72" s="242">
        <v>54151</v>
      </c>
      <c r="X72" s="242">
        <v>57788</v>
      </c>
      <c r="Y72" s="242">
        <v>106273</v>
      </c>
      <c r="Z72" s="242">
        <v>570217</v>
      </c>
      <c r="AA72" s="242">
        <v>22021</v>
      </c>
      <c r="AB72" s="242">
        <v>408</v>
      </c>
      <c r="AC72" s="242">
        <v>28991</v>
      </c>
      <c r="AD72" s="242">
        <v>24720</v>
      </c>
      <c r="AE72" s="242">
        <v>3223</v>
      </c>
      <c r="AF72" s="242">
        <v>11187</v>
      </c>
      <c r="AG72" s="242">
        <v>8477</v>
      </c>
      <c r="AH72" s="242">
        <v>64621</v>
      </c>
      <c r="AI72" s="242">
        <v>144627</v>
      </c>
      <c r="AJ72" s="242">
        <v>32531</v>
      </c>
      <c r="AK72" s="242">
        <v>12712</v>
      </c>
      <c r="AL72" s="242">
        <v>31148</v>
      </c>
      <c r="AM72" s="242">
        <v>29992</v>
      </c>
      <c r="AN72" s="242">
        <v>47641</v>
      </c>
      <c r="AO72" s="242">
        <v>18728</v>
      </c>
      <c r="AP72" s="242">
        <v>10910</v>
      </c>
      <c r="AQ72" s="242">
        <v>10893</v>
      </c>
      <c r="AR72" s="242">
        <v>494358</v>
      </c>
      <c r="AS72" s="242">
        <v>4780</v>
      </c>
      <c r="AT72" s="242">
        <v>22362</v>
      </c>
      <c r="AU72" s="242">
        <v>2205</v>
      </c>
      <c r="AV72" s="242">
        <v>234412</v>
      </c>
      <c r="AW72" s="242">
        <v>32376</v>
      </c>
      <c r="AX72" s="242">
        <v>5646</v>
      </c>
      <c r="AY72" s="242">
        <v>206821</v>
      </c>
      <c r="AZ72" s="242">
        <v>70087</v>
      </c>
      <c r="BA72" s="242">
        <v>488220</v>
      </c>
      <c r="BB72" s="242">
        <v>251668</v>
      </c>
      <c r="BC72" s="242">
        <v>96185</v>
      </c>
      <c r="BD72" s="242">
        <v>52825</v>
      </c>
      <c r="BE72" s="242">
        <v>54114</v>
      </c>
      <c r="BF72" s="242">
        <v>33428</v>
      </c>
      <c r="BG72" s="242">
        <v>423692</v>
      </c>
      <c r="BH72" s="242">
        <v>35159</v>
      </c>
      <c r="BI72" s="242">
        <v>77424</v>
      </c>
      <c r="BJ72" s="242">
        <v>46761</v>
      </c>
      <c r="BK72" s="242">
        <v>49752</v>
      </c>
      <c r="BL72" s="242">
        <v>41639</v>
      </c>
      <c r="BM72" s="242">
        <v>42625</v>
      </c>
      <c r="BN72" s="242">
        <v>38153</v>
      </c>
      <c r="BO72" s="242">
        <v>36207</v>
      </c>
      <c r="BP72" s="242">
        <v>55968</v>
      </c>
      <c r="BQ72" s="242">
        <v>78259</v>
      </c>
      <c r="BR72" s="242">
        <v>233835</v>
      </c>
      <c r="BS72" s="242">
        <v>410736</v>
      </c>
      <c r="BT72" s="242">
        <v>30883</v>
      </c>
      <c r="BU72" s="242">
        <v>230556</v>
      </c>
      <c r="BV72" s="242">
        <v>63458</v>
      </c>
      <c r="BW72" s="242">
        <v>36133</v>
      </c>
      <c r="BX72" s="242">
        <v>73406</v>
      </c>
      <c r="BY72" s="242">
        <v>7183</v>
      </c>
      <c r="BZ72" s="242">
        <v>272670</v>
      </c>
      <c r="CA72" s="242">
        <v>50930</v>
      </c>
      <c r="CB72" s="242">
        <v>1051366</v>
      </c>
      <c r="CC72" s="242">
        <v>16821</v>
      </c>
      <c r="CD72" s="242">
        <v>147112</v>
      </c>
      <c r="CE72" s="242">
        <v>382974</v>
      </c>
      <c r="CF72" s="242">
        <v>47586</v>
      </c>
      <c r="CG72" s="242">
        <v>83615</v>
      </c>
      <c r="CH72" s="242">
        <v>22298</v>
      </c>
      <c r="CI72" s="242">
        <v>41472</v>
      </c>
      <c r="CJ72" s="242">
        <v>77642</v>
      </c>
      <c r="CK72" s="242">
        <v>41838</v>
      </c>
      <c r="CL72" s="242">
        <v>49273</v>
      </c>
      <c r="CM72" s="242">
        <v>20256</v>
      </c>
      <c r="CN72" s="242">
        <v>26757</v>
      </c>
      <c r="CO72" s="242">
        <v>115168</v>
      </c>
      <c r="CP72" s="242">
        <v>425095</v>
      </c>
      <c r="CQ72" s="242">
        <v>46449</v>
      </c>
      <c r="CR72" s="242">
        <v>147411</v>
      </c>
      <c r="CS72" s="242">
        <v>125101</v>
      </c>
      <c r="CT72" s="242">
        <v>86595</v>
      </c>
      <c r="CU72" s="242">
        <v>19538</v>
      </c>
      <c r="CV72" s="242">
        <v>14358</v>
      </c>
    </row>
    <row r="73" spans="1:100">
      <c r="A73" s="242"/>
      <c r="B73" s="242" t="s">
        <v>372</v>
      </c>
      <c r="C73" s="242"/>
      <c r="D73" s="242"/>
      <c r="E73" s="242">
        <v>1</v>
      </c>
      <c r="F73" s="242">
        <v>1</v>
      </c>
      <c r="G73" s="242">
        <v>0</v>
      </c>
      <c r="H73" s="242">
        <v>0</v>
      </c>
      <c r="I73" s="242">
        <v>1</v>
      </c>
      <c r="J73" s="242">
        <v>1</v>
      </c>
      <c r="K73" s="242">
        <v>3</v>
      </c>
      <c r="L73" s="242">
        <v>-3</v>
      </c>
      <c r="M73" s="242">
        <v>2</v>
      </c>
      <c r="N73" s="242">
        <v>4</v>
      </c>
      <c r="O73" s="242">
        <v>1</v>
      </c>
      <c r="P73" s="242">
        <v>0</v>
      </c>
      <c r="Q73" s="242">
        <v>0</v>
      </c>
      <c r="R73" s="242">
        <v>0</v>
      </c>
      <c r="S73" s="242">
        <v>-1</v>
      </c>
      <c r="T73" s="242">
        <v>-1</v>
      </c>
      <c r="U73" s="242">
        <v>3</v>
      </c>
      <c r="V73" s="242">
        <v>0</v>
      </c>
      <c r="W73" s="242">
        <v>1</v>
      </c>
      <c r="X73" s="242">
        <v>0</v>
      </c>
      <c r="Y73" s="242">
        <v>-1</v>
      </c>
      <c r="Z73" s="242">
        <v>0</v>
      </c>
      <c r="AA73" s="242">
        <v>0</v>
      </c>
      <c r="AB73" s="242">
        <v>0</v>
      </c>
      <c r="AC73" s="242">
        <v>-1</v>
      </c>
      <c r="AD73" s="242">
        <v>0</v>
      </c>
      <c r="AE73" s="242">
        <v>0</v>
      </c>
      <c r="AF73" s="242">
        <v>-1</v>
      </c>
      <c r="AG73" s="242">
        <v>-1</v>
      </c>
      <c r="AH73" s="242">
        <v>0</v>
      </c>
      <c r="AI73" s="242">
        <v>0</v>
      </c>
      <c r="AJ73" s="242">
        <v>1</v>
      </c>
      <c r="AK73" s="242">
        <v>0</v>
      </c>
      <c r="AL73" s="242">
        <v>0</v>
      </c>
      <c r="AM73" s="242">
        <v>-1</v>
      </c>
      <c r="AN73" s="242">
        <v>0</v>
      </c>
      <c r="AO73" s="242">
        <v>0</v>
      </c>
      <c r="AP73" s="242">
        <v>0</v>
      </c>
      <c r="AQ73" s="242">
        <v>1</v>
      </c>
      <c r="AR73" s="242">
        <v>0</v>
      </c>
      <c r="AS73" s="242">
        <v>0</v>
      </c>
      <c r="AT73" s="242">
        <v>0</v>
      </c>
      <c r="AU73" s="242">
        <v>0</v>
      </c>
      <c r="AV73" s="242">
        <v>-1</v>
      </c>
      <c r="AW73" s="242">
        <v>0</v>
      </c>
      <c r="AX73" s="242">
        <v>0</v>
      </c>
      <c r="AY73" s="242">
        <v>0</v>
      </c>
      <c r="AZ73" s="242">
        <v>-1</v>
      </c>
      <c r="BA73" s="242">
        <v>1</v>
      </c>
      <c r="BB73" s="242">
        <v>0</v>
      </c>
      <c r="BC73" s="242">
        <v>1</v>
      </c>
      <c r="BD73" s="242">
        <v>0</v>
      </c>
      <c r="BE73" s="242">
        <v>0</v>
      </c>
      <c r="BF73" s="242">
        <v>0</v>
      </c>
      <c r="BG73" s="242">
        <v>-1</v>
      </c>
      <c r="BH73" s="242">
        <v>1</v>
      </c>
      <c r="BI73" s="242">
        <v>0</v>
      </c>
      <c r="BJ73" s="242">
        <v>1</v>
      </c>
      <c r="BK73" s="242">
        <v>0</v>
      </c>
      <c r="BL73" s="242">
        <v>1</v>
      </c>
      <c r="BM73" s="242">
        <v>1</v>
      </c>
      <c r="BN73" s="242">
        <v>-1</v>
      </c>
      <c r="BO73" s="242">
        <v>-1</v>
      </c>
      <c r="BP73" s="242">
        <v>1</v>
      </c>
      <c r="BQ73" s="242">
        <v>0</v>
      </c>
      <c r="BR73" s="242">
        <v>0</v>
      </c>
      <c r="BS73" s="242">
        <v>0</v>
      </c>
      <c r="BT73" s="242">
        <v>1</v>
      </c>
      <c r="BU73" s="242">
        <v>0</v>
      </c>
      <c r="BV73" s="242">
        <v>0</v>
      </c>
      <c r="BW73" s="242">
        <v>1</v>
      </c>
      <c r="BX73" s="242">
        <v>-1</v>
      </c>
      <c r="BY73" s="242">
        <v>0</v>
      </c>
      <c r="BZ73" s="242">
        <v>1</v>
      </c>
      <c r="CA73" s="242">
        <v>0</v>
      </c>
      <c r="CB73" s="242">
        <v>0</v>
      </c>
      <c r="CC73" s="242">
        <v>1</v>
      </c>
      <c r="CD73" s="242">
        <v>0</v>
      </c>
      <c r="CE73" s="242">
        <v>-1</v>
      </c>
      <c r="CF73" s="242">
        <v>0</v>
      </c>
      <c r="CG73" s="242">
        <v>-1</v>
      </c>
      <c r="CH73" s="242">
        <v>0</v>
      </c>
      <c r="CI73" s="242">
        <v>-1</v>
      </c>
      <c r="CJ73" s="242">
        <v>-1</v>
      </c>
      <c r="CK73" s="242">
        <v>1</v>
      </c>
      <c r="CL73" s="242">
        <v>1</v>
      </c>
      <c r="CM73" s="242">
        <v>0</v>
      </c>
      <c r="CN73" s="242">
        <v>0</v>
      </c>
      <c r="CO73" s="242">
        <v>-1</v>
      </c>
      <c r="CP73" s="242">
        <v>0</v>
      </c>
      <c r="CQ73" s="242">
        <v>0</v>
      </c>
      <c r="CR73" s="242">
        <v>1</v>
      </c>
      <c r="CS73" s="242">
        <v>0</v>
      </c>
      <c r="CT73" s="242">
        <v>0</v>
      </c>
      <c r="CU73" s="242">
        <v>0</v>
      </c>
      <c r="CV73" s="242">
        <v>1</v>
      </c>
    </row>
    <row r="74" spans="1:100">
      <c r="A74" s="242" t="s">
        <v>199</v>
      </c>
      <c r="B74" s="242" t="s">
        <v>200</v>
      </c>
      <c r="C74" s="242"/>
      <c r="D74" s="242" t="s">
        <v>201</v>
      </c>
      <c r="E74" s="242" t="s">
        <v>202</v>
      </c>
      <c r="F74" s="242" t="s">
        <v>203</v>
      </c>
      <c r="G74" s="242" t="s">
        <v>204</v>
      </c>
      <c r="H74" s="242" t="s">
        <v>205</v>
      </c>
      <c r="I74" s="242" t="s">
        <v>206</v>
      </c>
      <c r="J74" s="242" t="s">
        <v>207</v>
      </c>
      <c r="K74" s="242" t="s">
        <v>208</v>
      </c>
      <c r="L74" s="242" t="s">
        <v>209</v>
      </c>
      <c r="M74" s="242" t="s">
        <v>210</v>
      </c>
      <c r="N74" s="242" t="s">
        <v>211</v>
      </c>
      <c r="O74" s="242" t="s">
        <v>212</v>
      </c>
      <c r="P74" s="242" t="s">
        <v>213</v>
      </c>
      <c r="Q74" s="242" t="s">
        <v>214</v>
      </c>
      <c r="R74" s="242" t="s">
        <v>215</v>
      </c>
      <c r="S74" s="242" t="s">
        <v>216</v>
      </c>
      <c r="T74" s="242" t="s">
        <v>217</v>
      </c>
      <c r="U74" s="242" t="s">
        <v>218</v>
      </c>
      <c r="V74" s="242" t="s">
        <v>219</v>
      </c>
      <c r="W74" s="242" t="s">
        <v>220</v>
      </c>
      <c r="X74" s="242" t="s">
        <v>221</v>
      </c>
      <c r="Y74" s="242" t="s">
        <v>222</v>
      </c>
      <c r="Z74" s="242" t="s">
        <v>223</v>
      </c>
      <c r="AA74" s="242" t="s">
        <v>224</v>
      </c>
      <c r="AB74" s="242" t="s">
        <v>225</v>
      </c>
      <c r="AC74" s="242" t="s">
        <v>226</v>
      </c>
      <c r="AD74" s="242" t="s">
        <v>227</v>
      </c>
      <c r="AE74" s="242" t="s">
        <v>228</v>
      </c>
      <c r="AF74" s="242" t="s">
        <v>229</v>
      </c>
      <c r="AG74" s="242" t="s">
        <v>230</v>
      </c>
      <c r="AH74" s="242" t="s">
        <v>231</v>
      </c>
      <c r="AI74" s="242" t="s">
        <v>232</v>
      </c>
      <c r="AJ74" s="242" t="s">
        <v>233</v>
      </c>
      <c r="AK74" s="242" t="s">
        <v>234</v>
      </c>
      <c r="AL74" s="242" t="s">
        <v>235</v>
      </c>
      <c r="AM74" s="242" t="s">
        <v>236</v>
      </c>
      <c r="AN74" s="242" t="s">
        <v>237</v>
      </c>
      <c r="AO74" s="242" t="s">
        <v>238</v>
      </c>
      <c r="AP74" s="242" t="s">
        <v>239</v>
      </c>
      <c r="AQ74" s="242" t="s">
        <v>240</v>
      </c>
      <c r="AR74" s="242" t="s">
        <v>241</v>
      </c>
      <c r="AS74" s="242" t="s">
        <v>242</v>
      </c>
      <c r="AT74" s="242" t="s">
        <v>243</v>
      </c>
      <c r="AU74" s="242" t="s">
        <v>244</v>
      </c>
      <c r="AV74" s="242" t="s">
        <v>245</v>
      </c>
      <c r="AW74" s="242" t="s">
        <v>246</v>
      </c>
      <c r="AX74" s="242" t="s">
        <v>247</v>
      </c>
      <c r="AY74" s="242" t="s">
        <v>248</v>
      </c>
      <c r="AZ74" s="242" t="s">
        <v>249</v>
      </c>
      <c r="BA74" s="242" t="s">
        <v>250</v>
      </c>
      <c r="BB74" s="242" t="s">
        <v>251</v>
      </c>
      <c r="BC74" s="242" t="s">
        <v>252</v>
      </c>
      <c r="BD74" s="242" t="s">
        <v>253</v>
      </c>
      <c r="BE74" s="242" t="s">
        <v>254</v>
      </c>
      <c r="BF74" s="242" t="s">
        <v>255</v>
      </c>
      <c r="BG74" s="242" t="s">
        <v>256</v>
      </c>
      <c r="BH74" s="242" t="s">
        <v>257</v>
      </c>
      <c r="BI74" s="242" t="s">
        <v>258</v>
      </c>
      <c r="BJ74" s="242" t="s">
        <v>259</v>
      </c>
      <c r="BK74" s="242" t="s">
        <v>260</v>
      </c>
      <c r="BL74" s="242" t="s">
        <v>261</v>
      </c>
      <c r="BM74" s="242" t="s">
        <v>262</v>
      </c>
      <c r="BN74" s="242" t="s">
        <v>263</v>
      </c>
      <c r="BO74" s="242" t="s">
        <v>264</v>
      </c>
      <c r="BP74" s="242" t="s">
        <v>265</v>
      </c>
      <c r="BQ74" s="242" t="s">
        <v>266</v>
      </c>
      <c r="BR74" s="242" t="s">
        <v>267</v>
      </c>
      <c r="BS74" s="242" t="s">
        <v>268</v>
      </c>
      <c r="BT74" s="242" t="s">
        <v>269</v>
      </c>
      <c r="BU74" s="242" t="s">
        <v>270</v>
      </c>
      <c r="BV74" s="242" t="s">
        <v>271</v>
      </c>
      <c r="BW74" s="242" t="s">
        <v>272</v>
      </c>
      <c r="BX74" s="242" t="s">
        <v>273</v>
      </c>
      <c r="BY74" s="242" t="s">
        <v>274</v>
      </c>
      <c r="BZ74" s="242" t="s">
        <v>275</v>
      </c>
      <c r="CA74" s="242" t="s">
        <v>276</v>
      </c>
      <c r="CB74" s="242" t="s">
        <v>277</v>
      </c>
      <c r="CC74" s="242" t="s">
        <v>278</v>
      </c>
      <c r="CD74" s="242" t="s">
        <v>279</v>
      </c>
      <c r="CE74" s="242" t="s">
        <v>280</v>
      </c>
      <c r="CF74" s="242" t="s">
        <v>281</v>
      </c>
      <c r="CG74" s="242" t="s">
        <v>282</v>
      </c>
      <c r="CH74" s="242" t="s">
        <v>283</v>
      </c>
      <c r="CI74" s="242" t="s">
        <v>284</v>
      </c>
      <c r="CJ74" s="242" t="s">
        <v>285</v>
      </c>
      <c r="CK74" s="242" t="s">
        <v>286</v>
      </c>
      <c r="CL74" s="242" t="s">
        <v>287</v>
      </c>
      <c r="CM74" s="242" t="s">
        <v>288</v>
      </c>
      <c r="CN74" s="242" t="s">
        <v>289</v>
      </c>
      <c r="CO74" s="242" t="s">
        <v>290</v>
      </c>
      <c r="CP74" s="242" t="s">
        <v>291</v>
      </c>
      <c r="CQ74" s="242" t="s">
        <v>292</v>
      </c>
      <c r="CR74" s="242" t="s">
        <v>293</v>
      </c>
      <c r="CS74" s="242" t="s">
        <v>294</v>
      </c>
      <c r="CT74" s="242" t="s">
        <v>295</v>
      </c>
      <c r="CU74" s="242" t="s">
        <v>296</v>
      </c>
      <c r="CV74" s="242" t="s">
        <v>297</v>
      </c>
    </row>
    <row r="75" spans="1:100">
      <c r="A75" s="242" t="s">
        <v>373</v>
      </c>
      <c r="B75" s="242" t="s">
        <v>197</v>
      </c>
      <c r="C75" s="242"/>
      <c r="D75" s="242">
        <v>26778.82</v>
      </c>
      <c r="E75" s="242">
        <v>1073045</v>
      </c>
      <c r="F75" s="242">
        <v>527806</v>
      </c>
      <c r="G75" s="242">
        <v>545239</v>
      </c>
      <c r="H75" s="242">
        <v>81901</v>
      </c>
      <c r="I75" s="242">
        <v>162781</v>
      </c>
      <c r="J75" s="242">
        <v>159430</v>
      </c>
      <c r="K75" s="242">
        <v>164770</v>
      </c>
      <c r="L75" s="242">
        <v>143489</v>
      </c>
      <c r="M75" s="242">
        <v>125807</v>
      </c>
      <c r="N75" s="242">
        <v>96654</v>
      </c>
      <c r="O75" s="242">
        <v>70102</v>
      </c>
      <c r="P75" s="242">
        <v>49043</v>
      </c>
      <c r="Q75" s="242">
        <v>19068</v>
      </c>
      <c r="R75" s="242">
        <v>1051366</v>
      </c>
      <c r="S75" s="242">
        <v>21679</v>
      </c>
      <c r="T75" s="242">
        <v>197901</v>
      </c>
      <c r="U75" s="242">
        <v>238313</v>
      </c>
      <c r="V75" s="242">
        <v>20101</v>
      </c>
      <c r="W75" s="242">
        <v>54152</v>
      </c>
      <c r="X75" s="242">
        <v>57788</v>
      </c>
      <c r="Y75" s="242">
        <v>106272</v>
      </c>
      <c r="Z75" s="242">
        <v>570217</v>
      </c>
      <c r="AA75" s="242">
        <v>22021</v>
      </c>
      <c r="AB75" s="242">
        <v>408</v>
      </c>
      <c r="AC75" s="242">
        <v>28990</v>
      </c>
      <c r="AD75" s="242">
        <v>24720</v>
      </c>
      <c r="AE75" s="242">
        <v>3223</v>
      </c>
      <c r="AF75" s="242">
        <v>11186</v>
      </c>
      <c r="AG75" s="242">
        <v>8476</v>
      </c>
      <c r="AH75" s="242">
        <v>64621</v>
      </c>
      <c r="AI75" s="242">
        <v>144627</v>
      </c>
      <c r="AJ75" s="242">
        <v>32532</v>
      </c>
      <c r="AK75" s="242">
        <v>12712</v>
      </c>
      <c r="AL75" s="242">
        <v>31148</v>
      </c>
      <c r="AM75" s="242">
        <v>29991</v>
      </c>
      <c r="AN75" s="242">
        <v>47641</v>
      </c>
      <c r="AO75" s="242">
        <v>18728</v>
      </c>
      <c r="AP75" s="242">
        <v>10910</v>
      </c>
      <c r="AQ75" s="242">
        <v>10894</v>
      </c>
      <c r="AR75" s="242">
        <v>494358</v>
      </c>
      <c r="AS75" s="242">
        <v>4780</v>
      </c>
      <c r="AT75" s="242">
        <v>22362</v>
      </c>
      <c r="AU75" s="242">
        <v>2205</v>
      </c>
      <c r="AV75" s="242">
        <v>234411</v>
      </c>
      <c r="AW75" s="242">
        <v>32376</v>
      </c>
      <c r="AX75" s="242">
        <v>5646</v>
      </c>
      <c r="AY75" s="242">
        <v>206821</v>
      </c>
      <c r="AZ75" s="242">
        <v>70086</v>
      </c>
      <c r="BA75" s="242">
        <v>488221</v>
      </c>
      <c r="BB75" s="242">
        <v>251668</v>
      </c>
      <c r="BC75" s="242">
        <v>96186</v>
      </c>
      <c r="BD75" s="242">
        <v>52825</v>
      </c>
      <c r="BE75" s="242">
        <v>54114</v>
      </c>
      <c r="BF75" s="242">
        <v>33428</v>
      </c>
      <c r="BG75" s="242">
        <v>423691</v>
      </c>
      <c r="BH75" s="242">
        <v>35160</v>
      </c>
      <c r="BI75" s="242">
        <v>77424</v>
      </c>
      <c r="BJ75" s="242">
        <v>46762</v>
      </c>
      <c r="BK75" s="242">
        <v>49752</v>
      </c>
      <c r="BL75" s="242">
        <v>41640</v>
      </c>
      <c r="BM75" s="242">
        <v>42626</v>
      </c>
      <c r="BN75" s="242">
        <v>38152</v>
      </c>
      <c r="BO75" s="242">
        <v>36206</v>
      </c>
      <c r="BP75" s="242">
        <v>55969</v>
      </c>
      <c r="BQ75" s="242">
        <v>78259</v>
      </c>
      <c r="BR75" s="242">
        <v>233835</v>
      </c>
      <c r="BS75" s="242">
        <v>410736</v>
      </c>
      <c r="BT75" s="242">
        <v>30884</v>
      </c>
      <c r="BU75" s="242">
        <v>230556</v>
      </c>
      <c r="BV75" s="242">
        <v>63458</v>
      </c>
      <c r="BW75" s="242">
        <v>36134</v>
      </c>
      <c r="BX75" s="242">
        <v>73405</v>
      </c>
      <c r="BY75" s="242">
        <v>7183</v>
      </c>
      <c r="BZ75" s="242">
        <v>272671</v>
      </c>
      <c r="CA75" s="242">
        <v>50930</v>
      </c>
      <c r="CB75" s="242">
        <v>1051366</v>
      </c>
      <c r="CC75" s="242">
        <v>16822</v>
      </c>
      <c r="CD75" s="242">
        <v>147112</v>
      </c>
      <c r="CE75" s="242">
        <v>382973</v>
      </c>
      <c r="CF75" s="242">
        <v>47586</v>
      </c>
      <c r="CG75" s="242">
        <v>83614</v>
      </c>
      <c r="CH75" s="242">
        <v>22298</v>
      </c>
      <c r="CI75" s="242">
        <v>41471</v>
      </c>
      <c r="CJ75" s="242">
        <v>77641</v>
      </c>
      <c r="CK75" s="242">
        <v>41839</v>
      </c>
      <c r="CL75" s="242">
        <v>49274</v>
      </c>
      <c r="CM75" s="242">
        <v>20256</v>
      </c>
      <c r="CN75" s="242">
        <v>26757</v>
      </c>
      <c r="CO75" s="242">
        <v>115167</v>
      </c>
      <c r="CP75" s="242">
        <v>425095</v>
      </c>
      <c r="CQ75" s="242">
        <v>46449</v>
      </c>
      <c r="CR75" s="242">
        <v>147412</v>
      </c>
      <c r="CS75" s="242">
        <v>125101</v>
      </c>
      <c r="CT75" s="242">
        <v>86595</v>
      </c>
      <c r="CU75" s="242">
        <v>19538</v>
      </c>
      <c r="CV75" s="242">
        <v>14359</v>
      </c>
    </row>
    <row r="76" spans="1:100">
      <c r="A76" s="242" t="s">
        <v>374</v>
      </c>
      <c r="B76" s="242" t="s">
        <v>375</v>
      </c>
      <c r="C76" s="242"/>
      <c r="D76" s="242">
        <v>90163.85</v>
      </c>
      <c r="E76" s="242">
        <v>2736460</v>
      </c>
      <c r="F76" s="242">
        <v>1346950</v>
      </c>
      <c r="G76" s="242">
        <v>1389510</v>
      </c>
      <c r="H76" s="242">
        <v>192528</v>
      </c>
      <c r="I76" s="242">
        <v>385550</v>
      </c>
      <c r="J76" s="242">
        <v>366017</v>
      </c>
      <c r="K76" s="242">
        <v>382055</v>
      </c>
      <c r="L76" s="242">
        <v>371853</v>
      </c>
      <c r="M76" s="242">
        <v>344682</v>
      </c>
      <c r="N76" s="242">
        <v>278234</v>
      </c>
      <c r="O76" s="242">
        <v>215833</v>
      </c>
      <c r="P76" s="242">
        <v>144371</v>
      </c>
      <c r="Q76" s="242">
        <v>55337</v>
      </c>
      <c r="R76" s="242">
        <v>2693432</v>
      </c>
      <c r="S76" s="242">
        <v>43028</v>
      </c>
      <c r="T76" s="242">
        <v>526066</v>
      </c>
      <c r="U76" s="242">
        <v>454142</v>
      </c>
      <c r="V76" s="242">
        <v>39452</v>
      </c>
      <c r="W76" s="242">
        <v>106943</v>
      </c>
      <c r="X76" s="242">
        <v>99848</v>
      </c>
      <c r="Y76" s="242">
        <v>207899</v>
      </c>
      <c r="Z76" s="242">
        <v>1806708</v>
      </c>
      <c r="AA76" s="242">
        <v>39183</v>
      </c>
      <c r="AB76" s="242">
        <v>1618</v>
      </c>
      <c r="AC76" s="242">
        <v>71629</v>
      </c>
      <c r="AD76" s="242">
        <v>53234</v>
      </c>
      <c r="AE76" s="242">
        <v>6053</v>
      </c>
      <c r="AF76" s="242">
        <v>21964</v>
      </c>
      <c r="AG76" s="242">
        <v>14953</v>
      </c>
      <c r="AH76" s="242">
        <v>185271</v>
      </c>
      <c r="AI76" s="242">
        <v>200545</v>
      </c>
      <c r="AJ76" s="242">
        <v>48727</v>
      </c>
      <c r="AK76" s="242">
        <v>21430</v>
      </c>
      <c r="AL76" s="242">
        <v>59008</v>
      </c>
      <c r="AM76" s="242">
        <v>55557</v>
      </c>
      <c r="AN76" s="242">
        <v>79632</v>
      </c>
      <c r="AO76" s="242">
        <v>28880</v>
      </c>
      <c r="AP76" s="242">
        <v>16029</v>
      </c>
      <c r="AQ76" s="242">
        <v>26039</v>
      </c>
      <c r="AR76" s="242">
        <v>1471780</v>
      </c>
      <c r="AS76" s="242">
        <v>9119</v>
      </c>
      <c r="AT76" s="242">
        <v>59768</v>
      </c>
      <c r="AU76" s="242">
        <v>3060</v>
      </c>
      <c r="AV76" s="242">
        <v>332684</v>
      </c>
      <c r="AW76" s="242">
        <v>116715</v>
      </c>
      <c r="AX76" s="242">
        <v>15181</v>
      </c>
      <c r="AY76" s="242">
        <v>554152</v>
      </c>
      <c r="AZ76" s="242">
        <v>174001</v>
      </c>
      <c r="BA76" s="242">
        <v>1296464</v>
      </c>
      <c r="BB76" s="242">
        <v>695221</v>
      </c>
      <c r="BC76" s="242">
        <v>262751</v>
      </c>
      <c r="BD76" s="242">
        <v>136512</v>
      </c>
      <c r="BE76" s="242">
        <v>128196</v>
      </c>
      <c r="BF76" s="242">
        <v>73784</v>
      </c>
      <c r="BG76" s="242">
        <v>1146374</v>
      </c>
      <c r="BH76" s="242">
        <v>99522</v>
      </c>
      <c r="BI76" s="242">
        <v>181583</v>
      </c>
      <c r="BJ76" s="242">
        <v>123152</v>
      </c>
      <c r="BK76" s="242">
        <v>137995</v>
      </c>
      <c r="BL76" s="242">
        <v>128567</v>
      </c>
      <c r="BM76" s="242">
        <v>112628</v>
      </c>
      <c r="BN76" s="242">
        <v>105009</v>
      </c>
      <c r="BO76" s="242">
        <v>107004</v>
      </c>
      <c r="BP76" s="242">
        <v>150914</v>
      </c>
      <c r="BQ76" s="242">
        <v>149830</v>
      </c>
      <c r="BR76" s="242">
        <v>627995</v>
      </c>
      <c r="BS76" s="242">
        <v>1086748</v>
      </c>
      <c r="BT76" s="242">
        <v>62244</v>
      </c>
      <c r="BU76" s="242">
        <v>659216</v>
      </c>
      <c r="BV76" s="242">
        <v>163676</v>
      </c>
      <c r="BW76" s="242">
        <v>84437</v>
      </c>
      <c r="BX76" s="242">
        <v>162112</v>
      </c>
      <c r="BY76" s="242">
        <v>17307</v>
      </c>
      <c r="BZ76" s="242">
        <v>704310</v>
      </c>
      <c r="CA76" s="242">
        <v>99876</v>
      </c>
      <c r="CB76" s="242">
        <v>2693432</v>
      </c>
      <c r="CC76" s="242">
        <v>38117</v>
      </c>
      <c r="CD76" s="242">
        <v>341972</v>
      </c>
      <c r="CE76" s="242">
        <v>1123244</v>
      </c>
      <c r="CF76" s="242">
        <v>134562</v>
      </c>
      <c r="CG76" s="242">
        <v>198122</v>
      </c>
      <c r="CH76" s="242">
        <v>78583</v>
      </c>
      <c r="CI76" s="242">
        <v>97640</v>
      </c>
      <c r="CJ76" s="242">
        <v>210535</v>
      </c>
      <c r="CK76" s="242">
        <v>118984</v>
      </c>
      <c r="CL76" s="242">
        <v>149297</v>
      </c>
      <c r="CM76" s="242">
        <v>43149</v>
      </c>
      <c r="CN76" s="242">
        <v>55876</v>
      </c>
      <c r="CO76" s="242">
        <v>305415</v>
      </c>
      <c r="CP76" s="242">
        <v>1125406</v>
      </c>
      <c r="CQ76" s="242">
        <v>165175</v>
      </c>
      <c r="CR76" s="242">
        <v>431655</v>
      </c>
      <c r="CS76" s="242">
        <v>295033</v>
      </c>
      <c r="CT76" s="242">
        <v>196446</v>
      </c>
      <c r="CU76" s="242">
        <v>37097</v>
      </c>
      <c r="CV76" s="242">
        <v>38658</v>
      </c>
    </row>
    <row r="77" spans="1:100">
      <c r="A77" s="242" t="s">
        <v>376</v>
      </c>
      <c r="B77" s="242" t="s">
        <v>375</v>
      </c>
      <c r="C77" s="242"/>
      <c r="D77" s="242">
        <v>1299831.58</v>
      </c>
      <c r="E77" s="242">
        <v>5601847</v>
      </c>
      <c r="F77" s="242">
        <v>2763187</v>
      </c>
      <c r="G77" s="242">
        <v>2838660</v>
      </c>
      <c r="H77" s="242">
        <v>354801</v>
      </c>
      <c r="I77" s="242">
        <v>739641</v>
      </c>
      <c r="J77" s="242">
        <v>678398</v>
      </c>
      <c r="K77" s="242">
        <v>706581</v>
      </c>
      <c r="L77" s="242">
        <v>766350</v>
      </c>
      <c r="M77" s="242">
        <v>755151</v>
      </c>
      <c r="N77" s="242">
        <v>654950</v>
      </c>
      <c r="O77" s="242">
        <v>505689</v>
      </c>
      <c r="P77" s="242">
        <v>316994</v>
      </c>
      <c r="Q77" s="242">
        <v>123292</v>
      </c>
      <c r="R77" s="242">
        <v>5509535</v>
      </c>
      <c r="S77" s="242">
        <v>92312</v>
      </c>
      <c r="T77" s="242">
        <v>1062064</v>
      </c>
      <c r="U77" s="242">
        <v>629973</v>
      </c>
      <c r="V77" s="242">
        <v>59594</v>
      </c>
      <c r="W77" s="242">
        <v>139512</v>
      </c>
      <c r="X77" s="242">
        <v>133633</v>
      </c>
      <c r="Y77" s="242">
        <v>297234</v>
      </c>
      <c r="Z77" s="242">
        <v>4434333</v>
      </c>
      <c r="AA77" s="242">
        <v>55216</v>
      </c>
      <c r="AB77" s="242">
        <v>4734</v>
      </c>
      <c r="AC77" s="242">
        <v>139386</v>
      </c>
      <c r="AD77" s="242">
        <v>68533</v>
      </c>
      <c r="AE77" s="242">
        <v>9232</v>
      </c>
      <c r="AF77" s="242">
        <v>32561</v>
      </c>
      <c r="AG77" s="242">
        <v>21388</v>
      </c>
      <c r="AH77" s="242">
        <v>218439</v>
      </c>
      <c r="AI77" s="242">
        <v>227248</v>
      </c>
      <c r="AJ77" s="242">
        <v>52477</v>
      </c>
      <c r="AK77" s="242">
        <v>31274</v>
      </c>
      <c r="AL77" s="242">
        <v>74997</v>
      </c>
      <c r="AM77" s="242">
        <v>64253</v>
      </c>
      <c r="AN77" s="242">
        <v>86794</v>
      </c>
      <c r="AO77" s="242">
        <v>31078</v>
      </c>
      <c r="AP77" s="242">
        <v>18079</v>
      </c>
      <c r="AQ77" s="242">
        <v>31825</v>
      </c>
      <c r="AR77" s="242">
        <v>3373450</v>
      </c>
      <c r="AS77" s="242">
        <v>16649</v>
      </c>
      <c r="AT77" s="242">
        <v>72247</v>
      </c>
      <c r="AU77" s="242">
        <v>4621</v>
      </c>
      <c r="AV77" s="242">
        <v>376152</v>
      </c>
      <c r="AW77" s="242">
        <v>133681</v>
      </c>
      <c r="AX77" s="242">
        <v>25654</v>
      </c>
      <c r="AY77" s="242">
        <v>1230910</v>
      </c>
      <c r="AZ77" s="242">
        <v>368483</v>
      </c>
      <c r="BA77" s="242">
        <v>2778859</v>
      </c>
      <c r="BB77" s="242">
        <v>1521871</v>
      </c>
      <c r="BC77" s="242">
        <v>569727</v>
      </c>
      <c r="BD77" s="242">
        <v>345928</v>
      </c>
      <c r="BE77" s="242">
        <v>207415</v>
      </c>
      <c r="BF77" s="242">
        <v>133918</v>
      </c>
      <c r="BG77" s="242">
        <v>2536876</v>
      </c>
      <c r="BH77" s="242">
        <v>255592</v>
      </c>
      <c r="BI77" s="242">
        <v>401102</v>
      </c>
      <c r="BJ77" s="242">
        <v>282595</v>
      </c>
      <c r="BK77" s="242">
        <v>289595</v>
      </c>
      <c r="BL77" s="242">
        <v>309088</v>
      </c>
      <c r="BM77" s="242">
        <v>241235</v>
      </c>
      <c r="BN77" s="242">
        <v>216918</v>
      </c>
      <c r="BO77" s="242">
        <v>223017</v>
      </c>
      <c r="BP77" s="242">
        <v>317734</v>
      </c>
      <c r="BQ77" s="242">
        <v>237046</v>
      </c>
      <c r="BR77" s="242">
        <v>1196794</v>
      </c>
      <c r="BS77" s="242">
        <v>2294909</v>
      </c>
      <c r="BT77" s="242">
        <v>85131</v>
      </c>
      <c r="BU77" s="242">
        <v>1504324</v>
      </c>
      <c r="BV77" s="242">
        <v>249835</v>
      </c>
      <c r="BW77" s="242">
        <v>185335</v>
      </c>
      <c r="BX77" s="242">
        <v>321670</v>
      </c>
      <c r="BY77" s="242">
        <v>33745</v>
      </c>
      <c r="BZ77" s="242">
        <v>1378478</v>
      </c>
      <c r="CA77" s="242">
        <v>156344</v>
      </c>
      <c r="CB77" s="242">
        <v>5509535</v>
      </c>
      <c r="CC77" s="242">
        <v>67167</v>
      </c>
      <c r="CD77" s="242">
        <v>566621</v>
      </c>
      <c r="CE77" s="242">
        <v>2757999</v>
      </c>
      <c r="CF77" s="242">
        <v>289571</v>
      </c>
      <c r="CG77" s="242">
        <v>388677</v>
      </c>
      <c r="CH77" s="242">
        <v>196969</v>
      </c>
      <c r="CI77" s="242">
        <v>172682</v>
      </c>
      <c r="CJ77" s="242">
        <v>451720</v>
      </c>
      <c r="CK77" s="242">
        <v>240903</v>
      </c>
      <c r="CL77" s="242">
        <v>387085</v>
      </c>
      <c r="CM77" s="242">
        <v>67693</v>
      </c>
      <c r="CN77" s="242">
        <v>99609</v>
      </c>
      <c r="CO77" s="242">
        <v>622565</v>
      </c>
      <c r="CP77" s="242">
        <v>2380917</v>
      </c>
      <c r="CQ77" s="242">
        <v>563249</v>
      </c>
      <c r="CR77" s="242">
        <v>876381</v>
      </c>
      <c r="CS77" s="242">
        <v>545544</v>
      </c>
      <c r="CT77" s="242">
        <v>317169</v>
      </c>
      <c r="CU77" s="242">
        <v>78574</v>
      </c>
      <c r="CV77" s="242">
        <v>86008</v>
      </c>
    </row>
    <row r="78" spans="1:100">
      <c r="A78" s="242" t="s">
        <v>377</v>
      </c>
      <c r="B78" s="242" t="s">
        <v>378</v>
      </c>
      <c r="C78" s="242"/>
      <c r="D78" s="242">
        <v>13027842.85</v>
      </c>
      <c r="E78" s="242">
        <v>53012456</v>
      </c>
      <c r="F78" s="242">
        <v>26069148</v>
      </c>
      <c r="G78" s="242">
        <v>26943308</v>
      </c>
      <c r="H78" s="242">
        <v>3318449</v>
      </c>
      <c r="I78" s="242">
        <v>6704387</v>
      </c>
      <c r="J78" s="242">
        <v>6284760</v>
      </c>
      <c r="K78" s="242">
        <v>7160102</v>
      </c>
      <c r="L78" s="242">
        <v>7435050</v>
      </c>
      <c r="M78" s="242">
        <v>7279910</v>
      </c>
      <c r="N78" s="242">
        <v>6169269</v>
      </c>
      <c r="O78" s="242">
        <v>4552283</v>
      </c>
      <c r="P78" s="242">
        <v>2928118</v>
      </c>
      <c r="Q78" s="242">
        <v>1180128</v>
      </c>
      <c r="R78" s="242">
        <v>52059931</v>
      </c>
      <c r="S78" s="242">
        <v>952525</v>
      </c>
      <c r="T78" s="242">
        <v>9352586</v>
      </c>
      <c r="U78" s="242">
        <v>7337139</v>
      </c>
      <c r="V78" s="242">
        <v>525078</v>
      </c>
      <c r="W78" s="242">
        <v>1271011</v>
      </c>
      <c r="X78" s="242">
        <v>1858132</v>
      </c>
      <c r="Y78" s="242">
        <v>3682918</v>
      </c>
      <c r="Z78" s="242">
        <v>42279236</v>
      </c>
      <c r="AA78" s="242">
        <v>517001</v>
      </c>
      <c r="AB78" s="242">
        <v>54895</v>
      </c>
      <c r="AC78" s="242">
        <v>2430010</v>
      </c>
      <c r="AD78" s="242">
        <v>415616</v>
      </c>
      <c r="AE78" s="242">
        <v>161550</v>
      </c>
      <c r="AF78" s="242">
        <v>332708</v>
      </c>
      <c r="AG78" s="242">
        <v>283005</v>
      </c>
      <c r="AH78" s="242">
        <v>1395702</v>
      </c>
      <c r="AI78" s="242">
        <v>1112282</v>
      </c>
      <c r="AJ78" s="242">
        <v>436514</v>
      </c>
      <c r="AK78" s="242">
        <v>379503</v>
      </c>
      <c r="AL78" s="242">
        <v>819402</v>
      </c>
      <c r="AM78" s="242">
        <v>977741</v>
      </c>
      <c r="AN78" s="242">
        <v>591016</v>
      </c>
      <c r="AO78" s="242">
        <v>277857</v>
      </c>
      <c r="AP78" s="242">
        <v>220985</v>
      </c>
      <c r="AQ78" s="242">
        <v>327433</v>
      </c>
      <c r="AR78" s="242">
        <v>31479876</v>
      </c>
      <c r="AS78" s="242">
        <v>238626</v>
      </c>
      <c r="AT78" s="242">
        <v>806199</v>
      </c>
      <c r="AU78" s="242">
        <v>261282</v>
      </c>
      <c r="AV78" s="242">
        <v>2660116</v>
      </c>
      <c r="AW78" s="242">
        <v>420196</v>
      </c>
      <c r="AX78" s="242">
        <v>227825</v>
      </c>
      <c r="AY78" s="242">
        <v>13114232</v>
      </c>
      <c r="AZ78" s="242">
        <v>3804104</v>
      </c>
      <c r="BA78" s="242">
        <v>27183134</v>
      </c>
      <c r="BB78" s="242">
        <v>15016564</v>
      </c>
      <c r="BC78" s="242">
        <v>5333268</v>
      </c>
      <c r="BD78" s="242">
        <v>3793632</v>
      </c>
      <c r="BE78" s="242">
        <v>1702847</v>
      </c>
      <c r="BF78" s="242">
        <v>1336823</v>
      </c>
      <c r="BG78" s="242">
        <v>25162721</v>
      </c>
      <c r="BH78" s="242">
        <v>2734900</v>
      </c>
      <c r="BI78" s="242">
        <v>4400375</v>
      </c>
      <c r="BJ78" s="242">
        <v>3219067</v>
      </c>
      <c r="BK78" s="242">
        <v>2883230</v>
      </c>
      <c r="BL78" s="242">
        <v>2858680</v>
      </c>
      <c r="BM78" s="242">
        <v>2348650</v>
      </c>
      <c r="BN78" s="242">
        <v>2117477</v>
      </c>
      <c r="BO78" s="242">
        <v>1808024</v>
      </c>
      <c r="BP78" s="242">
        <v>2792318</v>
      </c>
      <c r="BQ78" s="242">
        <v>2341151</v>
      </c>
      <c r="BR78" s="242">
        <v>9656810</v>
      </c>
      <c r="BS78" s="242">
        <v>22063368</v>
      </c>
      <c r="BT78" s="242">
        <v>980303</v>
      </c>
      <c r="BU78" s="242">
        <v>14148784</v>
      </c>
      <c r="BV78" s="242">
        <v>2079778</v>
      </c>
      <c r="BW78" s="242">
        <v>1823772</v>
      </c>
      <c r="BX78" s="242">
        <v>3715924</v>
      </c>
      <c r="BY78" s="242">
        <v>295110</v>
      </c>
      <c r="BZ78" s="242">
        <v>12677720</v>
      </c>
      <c r="CA78" s="242">
        <v>1928596</v>
      </c>
      <c r="CB78" s="242">
        <v>52059931</v>
      </c>
      <c r="CC78" s="242">
        <v>594561</v>
      </c>
      <c r="CD78" s="242">
        <v>5691251</v>
      </c>
      <c r="CE78" s="242">
        <v>25696833</v>
      </c>
      <c r="CF78" s="242">
        <v>2725596</v>
      </c>
      <c r="CG78" s="242">
        <v>3940897</v>
      </c>
      <c r="CH78" s="242">
        <v>1789465</v>
      </c>
      <c r="CI78" s="242">
        <v>1573255</v>
      </c>
      <c r="CJ78" s="242">
        <v>4266670</v>
      </c>
      <c r="CK78" s="242">
        <v>2109410</v>
      </c>
      <c r="CL78" s="242">
        <v>3892382</v>
      </c>
      <c r="CM78" s="242">
        <v>584016</v>
      </c>
      <c r="CN78" s="242">
        <v>1181677</v>
      </c>
      <c r="CO78" s="242">
        <v>5659606</v>
      </c>
      <c r="CP78" s="242">
        <v>23044097</v>
      </c>
      <c r="CQ78" s="242">
        <v>5128552</v>
      </c>
      <c r="CR78" s="242">
        <v>7076395</v>
      </c>
      <c r="CS78" s="242">
        <v>5642969</v>
      </c>
      <c r="CT78" s="242">
        <v>3854451</v>
      </c>
      <c r="CU78" s="242">
        <v>1341730</v>
      </c>
      <c r="CV78" s="242">
        <v>980729</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981A-C332-439F-A888-38466A7E6E22}">
  <sheetPr codeName="Sheet2"/>
  <dimension ref="A2:BG115"/>
  <sheetViews>
    <sheetView showGridLines="0" zoomScaleNormal="100" workbookViewId="0">
      <pane xSplit="1" ySplit="6" topLeftCell="B7" activePane="bottomRight" state="frozen"/>
      <selection pane="topRight" activeCell="B1" sqref="B1"/>
      <selection pane="bottomLeft" activeCell="A7" sqref="A7"/>
      <selection pane="bottomRight" activeCell="A89" sqref="A89"/>
    </sheetView>
  </sheetViews>
  <sheetFormatPr defaultColWidth="8.90625" defaultRowHeight="14.5"/>
  <cols>
    <col min="1" max="1" width="41.81640625" style="34" customWidth="1"/>
    <col min="2" max="6" width="8.81640625" style="34" customWidth="1"/>
    <col min="7" max="7" width="1.6328125" customWidth="1"/>
    <col min="8" max="8" width="10.81640625" style="34" customWidth="1"/>
    <col min="9" max="9" width="0.54296875" customWidth="1"/>
    <col min="10" max="15" width="8.7265625"/>
    <col min="16" max="16" width="11.6328125" style="34" customWidth="1"/>
    <col min="17" max="26" width="9.81640625" style="34" customWidth="1"/>
    <col min="27" max="46" width="8.90625" style="34"/>
    <col min="47" max="59" width="11.6328125" style="34" customWidth="1"/>
    <col min="60" max="16384" width="8.90625" style="34"/>
  </cols>
  <sheetData>
    <row r="2" spans="1:59" ht="15.5">
      <c r="B2" s="340" t="s">
        <v>430</v>
      </c>
    </row>
    <row r="4" spans="1:59" ht="15" thickBot="1"/>
    <row r="5" spans="1:59" ht="19.5" thickTop="1" thickBot="1">
      <c r="A5" s="267" t="s">
        <v>435</v>
      </c>
      <c r="J5" s="321" t="str">
        <f>_xlfn.CONCAT("2011 to 2021 Change in "," ", A6," ","ward")</f>
        <v>2011 to 2021 Change in  Acocks Green ward</v>
      </c>
      <c r="K5" s="322"/>
      <c r="L5" s="322"/>
      <c r="M5" s="322"/>
      <c r="N5" s="322"/>
      <c r="O5" s="322"/>
      <c r="P5" s="323"/>
      <c r="Q5" s="323"/>
      <c r="R5" s="323"/>
      <c r="S5" s="324"/>
    </row>
    <row r="6" spans="1:59" ht="25" thickBot="1">
      <c r="A6" s="72" t="s">
        <v>129</v>
      </c>
      <c r="B6" s="32" t="s">
        <v>412</v>
      </c>
      <c r="C6" s="32" t="s">
        <v>382</v>
      </c>
      <c r="D6" s="30" t="s">
        <v>381</v>
      </c>
      <c r="E6" s="30" t="s">
        <v>379</v>
      </c>
      <c r="F6" s="31" t="s">
        <v>380</v>
      </c>
      <c r="H6" s="33" t="s">
        <v>383</v>
      </c>
      <c r="J6" s="325"/>
      <c r="K6" s="241"/>
      <c r="L6" s="241"/>
      <c r="M6" s="241"/>
      <c r="N6" s="241"/>
      <c r="O6" s="241"/>
      <c r="P6" s="74"/>
      <c r="Q6" s="315"/>
      <c r="R6" s="315"/>
      <c r="S6" s="326"/>
      <c r="AS6" s="66"/>
      <c r="AT6" s="315"/>
      <c r="AU6" s="74"/>
      <c r="AV6" s="74"/>
      <c r="AW6" s="74"/>
      <c r="AX6" s="74"/>
      <c r="AY6" s="74"/>
      <c r="AZ6" s="74"/>
      <c r="BA6" s="240"/>
      <c r="BB6" s="75"/>
      <c r="BC6" s="316" t="s">
        <v>383</v>
      </c>
      <c r="BD6" s="308"/>
      <c r="BE6" s="308" t="s">
        <v>408</v>
      </c>
      <c r="BF6" s="76" t="s">
        <v>409</v>
      </c>
      <c r="BG6" s="76" t="s">
        <v>410</v>
      </c>
    </row>
    <row r="7" spans="1:59" ht="12" customHeight="1">
      <c r="A7" s="274" t="s">
        <v>433</v>
      </c>
      <c r="B7" s="320">
        <f>INDEX('2011'!$C$3:$DP$72,MATCH($A$6,'2011'!$B$3:$B$71,0),MATCH($A7,'2011'!$C$2:$CV$2,0))</f>
        <v>3.7972000000000001</v>
      </c>
      <c r="C7" s="275" t="s">
        <v>193</v>
      </c>
      <c r="D7" s="276"/>
      <c r="E7" s="320">
        <f>INDEX('2021'!$C$3:$DP$71,MATCH($A$6,'2021'!$B$3:$B$71,0),MATCH($A7,'2021'!$C$2:$DP$2,0))</f>
        <v>3.7972000000000001</v>
      </c>
      <c r="F7" s="277" t="s">
        <v>193</v>
      </c>
      <c r="G7" s="278"/>
      <c r="H7" s="57">
        <v>267.79000000000002</v>
      </c>
      <c r="J7" s="327"/>
      <c r="K7" s="241"/>
      <c r="L7" s="241"/>
      <c r="M7" s="241"/>
      <c r="N7" s="241"/>
      <c r="O7" s="241"/>
      <c r="P7" s="67"/>
      <c r="Q7" s="315"/>
      <c r="R7" s="315"/>
      <c r="S7" s="326"/>
      <c r="AU7" s="67"/>
      <c r="AV7" s="67"/>
      <c r="AW7" s="67"/>
      <c r="AX7" s="67"/>
      <c r="AY7" s="67"/>
      <c r="AZ7" s="67"/>
      <c r="BA7" s="67"/>
      <c r="BB7" s="75"/>
      <c r="BC7" s="309"/>
      <c r="BD7" s="310" t="s">
        <v>201</v>
      </c>
      <c r="BE7" s="310">
        <v>26778.82</v>
      </c>
      <c r="BF7" s="77"/>
      <c r="BG7" s="77"/>
    </row>
    <row r="8" spans="1:59" ht="12" customHeight="1">
      <c r="A8" s="279" t="s">
        <v>432</v>
      </c>
      <c r="B8" s="38">
        <f>B10/B7</f>
        <v>6087.9068787527649</v>
      </c>
      <c r="C8" s="280" t="s">
        <v>193</v>
      </c>
      <c r="D8" s="37"/>
      <c r="E8" s="38">
        <f>E10/E7</f>
        <v>6448.6990413989251</v>
      </c>
      <c r="F8" s="36" t="s">
        <v>193</v>
      </c>
      <c r="G8" s="278"/>
      <c r="H8" s="39">
        <f>1144923/H7</f>
        <v>4275.4509130288652</v>
      </c>
      <c r="J8" s="328"/>
      <c r="K8" s="241"/>
      <c r="L8" s="241"/>
      <c r="M8" s="241"/>
      <c r="N8" s="241"/>
      <c r="O8" s="241"/>
      <c r="P8" s="68"/>
      <c r="Q8" s="315"/>
      <c r="R8" s="315"/>
      <c r="S8" s="326"/>
      <c r="AR8" s="73"/>
      <c r="AU8" s="68"/>
      <c r="AV8" s="68"/>
      <c r="AW8" s="68"/>
      <c r="AX8" s="68"/>
      <c r="AY8" s="68"/>
      <c r="AZ8" s="68"/>
      <c r="BA8" s="68"/>
      <c r="BB8" s="75"/>
      <c r="BC8" s="309"/>
      <c r="BD8" s="311" t="s">
        <v>202</v>
      </c>
      <c r="BE8" s="312"/>
      <c r="BF8" s="78"/>
      <c r="BG8" s="78"/>
    </row>
    <row r="9" spans="1:59" ht="15" customHeight="1" thickBot="1">
      <c r="A9" s="279" t="s">
        <v>384</v>
      </c>
      <c r="B9" s="40">
        <f>B24/B84</f>
        <v>2.5192947438456419</v>
      </c>
      <c r="C9" s="280" t="s">
        <v>193</v>
      </c>
      <c r="D9" s="37"/>
      <c r="E9" s="281">
        <f>E24/E84</f>
        <v>2.6576506955177743</v>
      </c>
      <c r="F9" s="36" t="s">
        <v>193</v>
      </c>
      <c r="G9" s="278"/>
      <c r="H9" s="41">
        <v>2.64</v>
      </c>
      <c r="J9" s="328"/>
      <c r="K9" s="241"/>
      <c r="L9" s="241"/>
      <c r="M9" s="241"/>
      <c r="N9" s="241"/>
      <c r="O9" s="241"/>
      <c r="P9" s="69"/>
      <c r="Q9" s="315"/>
      <c r="R9" s="315"/>
      <c r="S9" s="326"/>
      <c r="AU9" s="69"/>
      <c r="AV9" s="69"/>
      <c r="AW9" s="69"/>
      <c r="AX9" s="69"/>
      <c r="AY9" s="69"/>
      <c r="AZ9" s="69"/>
      <c r="BA9" s="69"/>
      <c r="BB9" s="75"/>
      <c r="BC9" s="309"/>
      <c r="BD9" s="309"/>
      <c r="BE9" s="309"/>
      <c r="BF9" s="79"/>
      <c r="BG9" s="79"/>
    </row>
    <row r="10" spans="1:59" ht="15" customHeight="1" thickBot="1">
      <c r="A10" s="29" t="s">
        <v>0</v>
      </c>
      <c r="B10" s="42">
        <f>INDEX('2011'!$C$3:$DP$72,MATCH($A$6,'2011'!$B$3:$B$71,0),MATCH($A10,'2011'!$C$2:$CV$2,0))</f>
        <v>23117</v>
      </c>
      <c r="C10" s="43">
        <f>B10/$B$10*100</f>
        <v>100</v>
      </c>
      <c r="D10" s="282">
        <f t="shared" ref="D10:D22" si="0">(E10-B10)/B10*100</f>
        <v>5.9263745295669858</v>
      </c>
      <c r="E10" s="283">
        <f>INDEX('2021'!$C$3:$DP$71,MATCH($A$6,'2021'!$B$3:$B$71,0),MATCH($A10,'2021'!$C$2:$DP$2,0))</f>
        <v>24487</v>
      </c>
      <c r="F10" s="282">
        <f>E10/$E$10*100</f>
        <v>100</v>
      </c>
      <c r="G10" s="278"/>
      <c r="H10" s="44">
        <v>100</v>
      </c>
      <c r="J10" s="328"/>
      <c r="K10" s="241"/>
      <c r="L10" s="315"/>
      <c r="M10" s="241"/>
      <c r="N10" s="241"/>
      <c r="O10" s="241"/>
      <c r="P10" s="68"/>
      <c r="Q10" s="315"/>
      <c r="R10" s="315"/>
      <c r="S10" s="326"/>
      <c r="AU10" s="68"/>
      <c r="AV10" s="68"/>
      <c r="AW10" s="68"/>
      <c r="AX10" s="68"/>
      <c r="AY10" s="68"/>
      <c r="AZ10" s="68"/>
      <c r="BA10" s="68"/>
      <c r="BB10" s="76" t="s">
        <v>0</v>
      </c>
      <c r="BC10" s="313">
        <v>1144923</v>
      </c>
      <c r="BD10" s="314"/>
      <c r="BE10" s="310">
        <v>1073045</v>
      </c>
      <c r="BF10" s="77">
        <f>BC10-BE10</f>
        <v>71878</v>
      </c>
      <c r="BG10" s="78">
        <f>BF10/BE10*100</f>
        <v>6.6985075183240221</v>
      </c>
    </row>
    <row r="11" spans="1:59" ht="12" customHeight="1">
      <c r="A11" s="274" t="s">
        <v>1</v>
      </c>
      <c r="B11" s="45">
        <f>INDEX('2011'!$C$3:$DP$72,MATCH($A$6,'2011'!$B$3:$B$71,0),MATCH($A11,'2011'!$C$2:$CV$2,0))</f>
        <v>11306</v>
      </c>
      <c r="C11" s="46">
        <f>B11/$B$10*100</f>
        <v>48.907730241813383</v>
      </c>
      <c r="D11" s="284">
        <f t="shared" si="0"/>
        <v>7.7569432159915088</v>
      </c>
      <c r="E11" s="285">
        <f>INDEX('2021'!$C$3:$DP$71,MATCH($A$6,'2021'!$B$3:$B$71,0),MATCH($A11,'2021'!$C$2:$DP$2,0))</f>
        <v>12183</v>
      </c>
      <c r="F11" s="284">
        <f>E11/$E$10*100</f>
        <v>49.752930126189405</v>
      </c>
      <c r="G11" s="278"/>
      <c r="H11" s="47">
        <v>48.9</v>
      </c>
      <c r="J11" s="328"/>
      <c r="K11" s="241"/>
      <c r="L11" s="241"/>
      <c r="M11" s="241"/>
      <c r="N11" s="241"/>
      <c r="O11" s="241"/>
      <c r="P11" s="68"/>
      <c r="Q11" s="315"/>
      <c r="R11" s="315"/>
      <c r="S11" s="326"/>
      <c r="AU11" s="68"/>
      <c r="AV11" s="68"/>
      <c r="AW11" s="68"/>
      <c r="AX11" s="68"/>
      <c r="AY11" s="68"/>
      <c r="AZ11" s="68"/>
      <c r="BA11" s="68"/>
      <c r="BB11" s="78" t="s">
        <v>1</v>
      </c>
      <c r="BC11" s="310">
        <v>560423</v>
      </c>
      <c r="BD11" s="310" t="s">
        <v>203</v>
      </c>
      <c r="BE11" s="310">
        <v>527806</v>
      </c>
      <c r="BF11" s="77">
        <f>BC11-BE11</f>
        <v>32617</v>
      </c>
      <c r="BG11" s="78">
        <f>BF11/BE11*100</f>
        <v>6.1797327048195738</v>
      </c>
    </row>
    <row r="12" spans="1:59" ht="12" customHeight="1">
      <c r="A12" s="279" t="s">
        <v>2</v>
      </c>
      <c r="B12" s="48">
        <f>INDEX('2011'!$C$3:$DP$72,MATCH($A$6,'2011'!$B$3:$B$71,0),MATCH($A12,'2011'!$C$2:$CV$2,0))</f>
        <v>11811</v>
      </c>
      <c r="C12" s="49">
        <f>B12/$B$10*100</f>
        <v>51.092269758186617</v>
      </c>
      <c r="D12" s="286">
        <f t="shared" si="0"/>
        <v>4.1825416984167303</v>
      </c>
      <c r="E12" s="287">
        <f>INDEX('2021'!$C$3:$DP$71,MATCH($A$6,'2021'!$B$3:$B$71,0),MATCH($A12,'2021'!$C$2:$DP$2,0))</f>
        <v>12305</v>
      </c>
      <c r="F12" s="286">
        <f t="shared" ref="F12:F22" si="1">E12/$E$10*100</f>
        <v>50.251153673377715</v>
      </c>
      <c r="G12" s="278"/>
      <c r="H12" s="39">
        <v>51.1</v>
      </c>
      <c r="J12" s="328"/>
      <c r="K12" s="241"/>
      <c r="L12" s="241"/>
      <c r="M12" s="241"/>
      <c r="N12" s="241"/>
      <c r="O12" s="241"/>
      <c r="P12" s="68"/>
      <c r="Q12" s="315"/>
      <c r="R12" s="315"/>
      <c r="S12" s="326"/>
      <c r="AU12" s="68"/>
      <c r="AV12" s="68"/>
      <c r="AW12" s="68"/>
      <c r="AX12" s="68"/>
      <c r="AY12" s="68"/>
      <c r="AZ12" s="68"/>
      <c r="BA12" s="68"/>
      <c r="BB12" s="79" t="s">
        <v>2</v>
      </c>
      <c r="BC12" s="310">
        <v>584496</v>
      </c>
      <c r="BD12" s="310" t="s">
        <v>204</v>
      </c>
      <c r="BE12" s="310">
        <v>545239</v>
      </c>
      <c r="BF12" s="77">
        <f t="shared" ref="BF12:BF75" si="2">BC12-BE12</f>
        <v>39257</v>
      </c>
      <c r="BG12" s="78">
        <f t="shared" ref="BG12:BG75" si="3">BF12/BE12*100</f>
        <v>7.1999618515916879</v>
      </c>
    </row>
    <row r="13" spans="1:59" ht="12" customHeight="1">
      <c r="A13" s="27" t="s">
        <v>3</v>
      </c>
      <c r="B13" s="48">
        <f>INDEX('2011'!$C$3:$DP$72,MATCH($A$6,'2011'!$B$3:$B$71,0),MATCH($A13,'2011'!$C$2:$CV$2,0))</f>
        <v>1761</v>
      </c>
      <c r="C13" s="49">
        <f t="shared" ref="C13:C22" si="4">B13/SUM($B$13:$B$22)*100</f>
        <v>7.6177704719470523</v>
      </c>
      <c r="D13" s="286">
        <f t="shared" si="0"/>
        <v>-2.385008517887564</v>
      </c>
      <c r="E13" s="287">
        <f>INDEX('2021'!$C$3:$DP$71,MATCH($A$6,'2021'!$B$3:$B$71,0),MATCH($A13,'2021'!$C$2:$DP$2,0))</f>
        <v>1719</v>
      </c>
      <c r="F13" s="286">
        <f t="shared" si="1"/>
        <v>7.0200514558745457</v>
      </c>
      <c r="G13" s="278"/>
      <c r="H13" s="39">
        <v>6.5526963503063103</v>
      </c>
      <c r="J13" s="328"/>
      <c r="K13" s="241"/>
      <c r="L13" s="241"/>
      <c r="M13" s="241"/>
      <c r="N13" s="241"/>
      <c r="O13" s="241"/>
      <c r="P13" s="68"/>
      <c r="Q13" s="315"/>
      <c r="R13" s="315"/>
      <c r="S13" s="326"/>
      <c r="AU13" s="68"/>
      <c r="AV13" s="68"/>
      <c r="AW13" s="68"/>
      <c r="AX13" s="68"/>
      <c r="AY13" s="68"/>
      <c r="AZ13" s="68"/>
      <c r="BA13" s="68"/>
      <c r="BB13" s="78" t="s">
        <v>3</v>
      </c>
      <c r="BC13" s="310">
        <v>75023</v>
      </c>
      <c r="BD13" s="310" t="s">
        <v>205</v>
      </c>
      <c r="BE13" s="310">
        <v>81901</v>
      </c>
      <c r="BF13" s="77">
        <f t="shared" si="2"/>
        <v>-6878</v>
      </c>
      <c r="BG13" s="78">
        <f t="shared" si="3"/>
        <v>-8.3979438590493398</v>
      </c>
    </row>
    <row r="14" spans="1:59" ht="12" customHeight="1">
      <c r="A14" s="27" t="s">
        <v>4</v>
      </c>
      <c r="B14" s="48">
        <f>INDEX('2011'!$C$3:$DP$72,MATCH($A$6,'2011'!$B$3:$B$71,0),MATCH($A14,'2011'!$C$2:$CV$2,0))</f>
        <v>3491</v>
      </c>
      <c r="C14" s="49">
        <f t="shared" si="4"/>
        <v>15.10144049833456</v>
      </c>
      <c r="D14" s="286">
        <f t="shared" si="0"/>
        <v>15.010025780578632</v>
      </c>
      <c r="E14" s="287">
        <f>INDEX('2021'!$C$3:$DP$71,MATCH($A$6,'2021'!$B$3:$B$71,0),MATCH($A14,'2021'!$C$2:$DP$2,0))</f>
        <v>4015</v>
      </c>
      <c r="F14" s="286">
        <f t="shared" si="1"/>
        <v>16.396455261975742</v>
      </c>
      <c r="G14" s="278"/>
      <c r="H14" s="39">
        <v>15.7454944371562</v>
      </c>
      <c r="J14" s="328"/>
      <c r="K14" s="241"/>
      <c r="L14" s="241"/>
      <c r="M14" s="241"/>
      <c r="N14" s="241"/>
      <c r="O14" s="241"/>
      <c r="P14" s="68"/>
      <c r="Q14" s="315"/>
      <c r="R14" s="315"/>
      <c r="S14" s="326"/>
      <c r="AU14" s="68"/>
      <c r="AV14" s="68"/>
      <c r="AW14" s="68"/>
      <c r="AX14" s="68"/>
      <c r="AY14" s="68"/>
      <c r="AZ14" s="68"/>
      <c r="BA14" s="68"/>
      <c r="BB14" s="78" t="s">
        <v>4</v>
      </c>
      <c r="BC14" s="310">
        <v>180271</v>
      </c>
      <c r="BD14" s="310" t="s">
        <v>206</v>
      </c>
      <c r="BE14" s="310">
        <v>162781</v>
      </c>
      <c r="BF14" s="77">
        <f t="shared" si="2"/>
        <v>17490</v>
      </c>
      <c r="BG14" s="78">
        <f t="shared" si="3"/>
        <v>10.7444972079051</v>
      </c>
    </row>
    <row r="15" spans="1:59" ht="12" customHeight="1">
      <c r="A15" s="27" t="s">
        <v>5</v>
      </c>
      <c r="B15" s="48">
        <f>INDEX('2011'!$C$3:$DP$72,MATCH($A$6,'2011'!$B$3:$B$71,0),MATCH($A15,'2011'!$C$2:$CV$2,0))</f>
        <v>2983</v>
      </c>
      <c r="C15" s="49">
        <f t="shared" si="4"/>
        <v>12.903923519487822</v>
      </c>
      <c r="D15" s="286">
        <f t="shared" si="0"/>
        <v>-1.9443513241702983</v>
      </c>
      <c r="E15" s="287">
        <f>INDEX('2021'!$C$3:$DP$71,MATCH($A$6,'2021'!$B$3:$B$71,0),MATCH($A15,'2021'!$C$2:$DP$2,0))</f>
        <v>2925</v>
      </c>
      <c r="F15" s="286">
        <f t="shared" si="1"/>
        <v>11.945113733817944</v>
      </c>
      <c r="G15" s="278"/>
      <c r="H15" s="39">
        <v>14.301198863150026</v>
      </c>
      <c r="J15" s="328"/>
      <c r="K15" s="241"/>
      <c r="L15" s="241"/>
      <c r="M15" s="241"/>
      <c r="N15" s="241"/>
      <c r="O15" s="241"/>
      <c r="P15" s="68"/>
      <c r="Q15" s="315"/>
      <c r="R15" s="315"/>
      <c r="S15" s="326"/>
      <c r="AU15" s="68"/>
      <c r="AV15" s="68"/>
      <c r="AW15" s="68"/>
      <c r="AX15" s="68"/>
      <c r="AY15" s="68"/>
      <c r="AZ15" s="68"/>
      <c r="BA15" s="68"/>
      <c r="BB15" s="78" t="s">
        <v>5</v>
      </c>
      <c r="BC15" s="310">
        <v>163736</v>
      </c>
      <c r="BD15" s="310" t="s">
        <v>207</v>
      </c>
      <c r="BE15" s="310">
        <v>159430</v>
      </c>
      <c r="BF15" s="77">
        <f t="shared" si="2"/>
        <v>4306</v>
      </c>
      <c r="BG15" s="78">
        <f t="shared" si="3"/>
        <v>2.7008718559869536</v>
      </c>
    </row>
    <row r="16" spans="1:59" ht="12" customHeight="1">
      <c r="A16" s="27" t="s">
        <v>6</v>
      </c>
      <c r="B16" s="48">
        <f>INDEX('2011'!$C$3:$DP$72,MATCH($A$6,'2011'!$B$3:$B$71,0),MATCH($A16,'2011'!$C$2:$CV$2,0))</f>
        <v>3680</v>
      </c>
      <c r="C16" s="49">
        <f t="shared" si="4"/>
        <v>15.919020634165332</v>
      </c>
      <c r="D16" s="286">
        <f t="shared" si="0"/>
        <v>-3.0434782608695654</v>
      </c>
      <c r="E16" s="287">
        <f>INDEX('2021'!$C$3:$DP$71,MATCH($A$6,'2021'!$B$3:$B$71,0),MATCH($A16,'2021'!$C$2:$DP$2,0))</f>
        <v>3568</v>
      </c>
      <c r="F16" s="286">
        <f t="shared" si="1"/>
        <v>14.570996855474332</v>
      </c>
      <c r="G16" s="278"/>
      <c r="H16" s="39">
        <v>14.624540796808155</v>
      </c>
      <c r="J16" s="328"/>
      <c r="K16" s="241"/>
      <c r="L16" s="241"/>
      <c r="M16" s="241"/>
      <c r="N16" s="241"/>
      <c r="O16" s="241"/>
      <c r="P16" s="68"/>
      <c r="Q16" s="315"/>
      <c r="R16" s="315"/>
      <c r="S16" s="326"/>
      <c r="AU16" s="68"/>
      <c r="AV16" s="68"/>
      <c r="AW16" s="68"/>
      <c r="AX16" s="68"/>
      <c r="AY16" s="68"/>
      <c r="AZ16" s="68"/>
      <c r="BA16" s="68"/>
      <c r="BB16" s="78" t="s">
        <v>6</v>
      </c>
      <c r="BC16" s="310">
        <v>167438</v>
      </c>
      <c r="BD16" s="310" t="s">
        <v>208</v>
      </c>
      <c r="BE16" s="310">
        <v>164770</v>
      </c>
      <c r="BF16" s="77">
        <f t="shared" si="2"/>
        <v>2668</v>
      </c>
      <c r="BG16" s="78">
        <f t="shared" si="3"/>
        <v>1.6192268009953266</v>
      </c>
    </row>
    <row r="17" spans="1:59" ht="12" customHeight="1">
      <c r="A17" s="50" t="s">
        <v>7</v>
      </c>
      <c r="B17" s="48">
        <f>INDEX('2011'!$C$3:$DP$72,MATCH($A$6,'2011'!$B$3:$B$71,0),MATCH($A17,'2011'!$C$2:$CV$2,0))</f>
        <v>3296</v>
      </c>
      <c r="C17" s="49">
        <f t="shared" si="4"/>
        <v>14.257905437556776</v>
      </c>
      <c r="D17" s="286">
        <f t="shared" si="0"/>
        <v>4.9757281553398061</v>
      </c>
      <c r="E17" s="287">
        <f>INDEX('2021'!$C$3:$DP$71,MATCH($A$6,'2021'!$B$3:$B$71,0),MATCH($A17,'2021'!$C$2:$DP$2,0))</f>
        <v>3460</v>
      </c>
      <c r="F17" s="286">
        <f t="shared" si="1"/>
        <v>14.129946502225671</v>
      </c>
      <c r="G17" s="278"/>
      <c r="H17" s="39">
        <v>13.505421348952501</v>
      </c>
      <c r="J17" s="328"/>
      <c r="K17" s="241"/>
      <c r="L17" s="241"/>
      <c r="M17" s="241"/>
      <c r="N17" s="241"/>
      <c r="O17" s="241"/>
      <c r="P17" s="68"/>
      <c r="Q17" s="315"/>
      <c r="R17" s="315"/>
      <c r="S17" s="326"/>
      <c r="AU17" s="68"/>
      <c r="AV17" s="68"/>
      <c r="AW17" s="68"/>
      <c r="AX17" s="68"/>
      <c r="AY17" s="68"/>
      <c r="AZ17" s="68"/>
      <c r="BA17" s="68"/>
      <c r="BB17" s="78" t="s">
        <v>7</v>
      </c>
      <c r="BC17" s="310">
        <v>154628</v>
      </c>
      <c r="BD17" s="310" t="s">
        <v>209</v>
      </c>
      <c r="BE17" s="310">
        <v>143489</v>
      </c>
      <c r="BF17" s="77">
        <f t="shared" si="2"/>
        <v>11139</v>
      </c>
      <c r="BG17" s="78">
        <f t="shared" si="3"/>
        <v>7.7629644084215519</v>
      </c>
    </row>
    <row r="18" spans="1:59" ht="12" customHeight="1">
      <c r="A18" s="50" t="s">
        <v>8</v>
      </c>
      <c r="B18" s="48">
        <f>INDEX('2011'!$C$3:$DP$72,MATCH($A$6,'2011'!$B$3:$B$71,0),MATCH($A18,'2011'!$C$2:$CV$2,0))</f>
        <v>2881</v>
      </c>
      <c r="C18" s="49">
        <f t="shared" si="4"/>
        <v>12.462689795388675</v>
      </c>
      <c r="D18" s="286">
        <f t="shared" si="0"/>
        <v>9.3717459215550143</v>
      </c>
      <c r="E18" s="287">
        <f>INDEX('2021'!$C$3:$DP$71,MATCH($A$6,'2021'!$B$3:$B$71,0),MATCH($A18,'2021'!$C$2:$DP$2,0))</f>
        <v>3151</v>
      </c>
      <c r="F18" s="286">
        <f t="shared" si="1"/>
        <v>12.86805243598644</v>
      </c>
      <c r="G18" s="278"/>
      <c r="H18" s="39">
        <v>12.053963689976051</v>
      </c>
      <c r="J18" s="328"/>
      <c r="K18" s="241"/>
      <c r="L18" s="241"/>
      <c r="M18" s="241"/>
      <c r="N18" s="241"/>
      <c r="O18" s="241"/>
      <c r="P18" s="68"/>
      <c r="Q18" s="315"/>
      <c r="R18" s="315"/>
      <c r="S18" s="326"/>
      <c r="AU18" s="68"/>
      <c r="AV18" s="68"/>
      <c r="AW18" s="68"/>
      <c r="AX18" s="68"/>
      <c r="AY18" s="68"/>
      <c r="AZ18" s="68"/>
      <c r="BA18" s="68"/>
      <c r="BB18" s="78" t="s">
        <v>8</v>
      </c>
      <c r="BC18" s="310">
        <v>138009</v>
      </c>
      <c r="BD18" s="310" t="s">
        <v>210</v>
      </c>
      <c r="BE18" s="310">
        <v>125807</v>
      </c>
      <c r="BF18" s="77">
        <f t="shared" si="2"/>
        <v>12202</v>
      </c>
      <c r="BG18" s="78">
        <f t="shared" si="3"/>
        <v>9.6989833634058513</v>
      </c>
    </row>
    <row r="19" spans="1:59" ht="12" customHeight="1">
      <c r="A19" s="50" t="s">
        <v>9</v>
      </c>
      <c r="B19" s="48">
        <f>INDEX('2011'!$C$3:$DP$72,MATCH($A$6,'2011'!$B$3:$B$71,0),MATCH($A19,'2011'!$C$2:$CV$2,0))</f>
        <v>1971</v>
      </c>
      <c r="C19" s="49">
        <f t="shared" si="4"/>
        <v>8.526192845092357</v>
      </c>
      <c r="D19" s="286">
        <f t="shared" si="0"/>
        <v>28.919330289193301</v>
      </c>
      <c r="E19" s="287">
        <f>INDEX('2021'!$C$3:$DP$71,MATCH($A$6,'2021'!$B$3:$B$71,0),MATCH($A19,'2021'!$C$2:$DP$2,0))</f>
        <v>2541</v>
      </c>
      <c r="F19" s="286">
        <f t="shared" si="1"/>
        <v>10.376934700044922</v>
      </c>
      <c r="G19" s="278"/>
      <c r="H19" s="39">
        <v>10.072773770697989</v>
      </c>
      <c r="J19" s="328"/>
      <c r="K19" s="241"/>
      <c r="L19" s="241"/>
      <c r="M19" s="241"/>
      <c r="N19" s="241"/>
      <c r="O19" s="241"/>
      <c r="P19" s="68"/>
      <c r="Q19" s="315"/>
      <c r="R19" s="315"/>
      <c r="S19" s="326"/>
      <c r="AU19" s="68"/>
      <c r="AV19" s="68"/>
      <c r="AW19" s="68"/>
      <c r="AX19" s="68"/>
      <c r="AY19" s="68"/>
      <c r="AZ19" s="68"/>
      <c r="BA19" s="68"/>
      <c r="BB19" s="78" t="s">
        <v>9</v>
      </c>
      <c r="BC19" s="310">
        <v>115325</v>
      </c>
      <c r="BD19" s="310" t="s">
        <v>211</v>
      </c>
      <c r="BE19" s="310">
        <v>96654</v>
      </c>
      <c r="BF19" s="77">
        <f t="shared" si="2"/>
        <v>18671</v>
      </c>
      <c r="BG19" s="78">
        <f t="shared" si="3"/>
        <v>19.317358826328967</v>
      </c>
    </row>
    <row r="20" spans="1:59" ht="12" customHeight="1">
      <c r="A20" s="50" t="s">
        <v>10</v>
      </c>
      <c r="B20" s="48">
        <f>INDEX('2011'!$C$3:$DP$72,MATCH($A$6,'2011'!$B$3:$B$71,0),MATCH($A20,'2011'!$C$2:$CV$2,0))</f>
        <v>1503</v>
      </c>
      <c r="C20" s="49">
        <f t="shared" si="4"/>
        <v>6.5017086992256781</v>
      </c>
      <c r="D20" s="286">
        <f t="shared" si="0"/>
        <v>6.2541583499667333</v>
      </c>
      <c r="E20" s="287">
        <f>INDEX('2021'!$C$3:$DP$71,MATCH($A$6,'2021'!$B$3:$B$71,0),MATCH($A20,'2021'!$C$2:$DP$2,0))</f>
        <v>1597</v>
      </c>
      <c r="F20" s="286">
        <f t="shared" si="1"/>
        <v>6.521827908686241</v>
      </c>
      <c r="G20" s="278"/>
      <c r="H20" s="39">
        <v>6.9811986535280255</v>
      </c>
      <c r="J20" s="328"/>
      <c r="K20" s="241"/>
      <c r="L20" s="241"/>
      <c r="M20" s="241"/>
      <c r="N20" s="241"/>
      <c r="O20" s="241"/>
      <c r="P20" s="68"/>
      <c r="Q20" s="315"/>
      <c r="R20" s="315"/>
      <c r="S20" s="326"/>
      <c r="AU20" s="68"/>
      <c r="AV20" s="68"/>
      <c r="AW20" s="68"/>
      <c r="AX20" s="68"/>
      <c r="AY20" s="68"/>
      <c r="AZ20" s="68"/>
      <c r="BA20" s="68"/>
      <c r="BB20" s="78" t="s">
        <v>10</v>
      </c>
      <c r="BC20" s="310">
        <v>79930</v>
      </c>
      <c r="BD20" s="310" t="s">
        <v>212</v>
      </c>
      <c r="BE20" s="310">
        <v>70102</v>
      </c>
      <c r="BF20" s="77">
        <f t="shared" si="2"/>
        <v>9828</v>
      </c>
      <c r="BG20" s="78">
        <f t="shared" si="3"/>
        <v>14.019571481555449</v>
      </c>
    </row>
    <row r="21" spans="1:59" ht="12" customHeight="1">
      <c r="A21" s="27" t="s">
        <v>11</v>
      </c>
      <c r="B21" s="48">
        <f>INDEX('2011'!$C$3:$DP$72,MATCH($A$6,'2011'!$B$3:$B$71,0),MATCH($A21,'2011'!$C$2:$CV$2,0))</f>
        <v>1072</v>
      </c>
      <c r="C21" s="49">
        <f t="shared" si="4"/>
        <v>4.6372799238655533</v>
      </c>
      <c r="D21" s="286">
        <f t="shared" si="0"/>
        <v>-2.0522388059701493</v>
      </c>
      <c r="E21" s="287">
        <f>INDEX('2021'!$C$3:$DP$71,MATCH($A$6,'2021'!$B$3:$B$71,0),MATCH($A21,'2021'!$C$2:$DP$2,0))</f>
        <v>1050</v>
      </c>
      <c r="F21" s="286">
        <f t="shared" si="1"/>
        <v>4.2879895454731081</v>
      </c>
      <c r="G21" s="278"/>
      <c r="H21" s="39">
        <v>4.2824900997276663</v>
      </c>
      <c r="J21" s="328"/>
      <c r="K21" s="241"/>
      <c r="L21" s="241"/>
      <c r="M21" s="241"/>
      <c r="N21" s="241"/>
      <c r="O21" s="241"/>
      <c r="P21" s="68"/>
      <c r="Q21" s="315"/>
      <c r="R21" s="315"/>
      <c r="S21" s="326"/>
      <c r="AU21" s="68"/>
      <c r="AV21" s="68"/>
      <c r="AW21" s="68"/>
      <c r="AX21" s="68"/>
      <c r="AY21" s="68"/>
      <c r="AZ21" s="68"/>
      <c r="BA21" s="68"/>
      <c r="BB21" s="78" t="s">
        <v>11</v>
      </c>
      <c r="BC21" s="310">
        <v>49029</v>
      </c>
      <c r="BD21" s="310" t="s">
        <v>213</v>
      </c>
      <c r="BE21" s="310">
        <v>49043</v>
      </c>
      <c r="BF21" s="77">
        <f t="shared" si="2"/>
        <v>-14</v>
      </c>
      <c r="BG21" s="78">
        <f t="shared" si="3"/>
        <v>-2.8546377668576556E-2</v>
      </c>
    </row>
    <row r="22" spans="1:59" ht="12" customHeight="1">
      <c r="A22" s="27" t="s">
        <v>12</v>
      </c>
      <c r="B22" s="48">
        <f>INDEX('2011'!$C$3:$DP$72,MATCH($A$6,'2011'!$B$3:$B$71,0),MATCH($A22,'2011'!$C$2:$CV$2,0))</f>
        <v>479</v>
      </c>
      <c r="C22" s="49">
        <f t="shared" si="4"/>
        <v>2.0720681749361942</v>
      </c>
      <c r="D22" s="286">
        <f t="shared" si="0"/>
        <v>-2.9227557411273484</v>
      </c>
      <c r="E22" s="287">
        <f>INDEX('2021'!$C$3:$DP$71,MATCH($A$6,'2021'!$B$3:$B$71,0),MATCH($A22,'2021'!$C$2:$DP$2,0))</f>
        <v>465</v>
      </c>
      <c r="F22" s="286">
        <f t="shared" si="1"/>
        <v>1.8989667987095191</v>
      </c>
      <c r="G22" s="278"/>
      <c r="H22" s="39">
        <v>1.8802219896970789</v>
      </c>
      <c r="J22" s="328"/>
      <c r="K22" s="241"/>
      <c r="L22" s="241"/>
      <c r="M22" s="241"/>
      <c r="N22" s="241"/>
      <c r="O22" s="241"/>
      <c r="P22" s="68"/>
      <c r="Q22" s="315"/>
      <c r="R22" s="315"/>
      <c r="S22" s="326"/>
      <c r="AU22" s="68"/>
      <c r="AV22" s="68"/>
      <c r="AW22" s="68"/>
      <c r="AX22" s="68"/>
      <c r="AY22" s="68"/>
      <c r="AZ22" s="68"/>
      <c r="BA22" s="68"/>
      <c r="BB22" s="78" t="s">
        <v>12</v>
      </c>
      <c r="BC22" s="310">
        <v>21527</v>
      </c>
      <c r="BD22" s="310" t="s">
        <v>214</v>
      </c>
      <c r="BE22" s="310">
        <v>19068</v>
      </c>
      <c r="BF22" s="77">
        <f t="shared" si="2"/>
        <v>2459</v>
      </c>
      <c r="BG22" s="78">
        <f t="shared" si="3"/>
        <v>12.895951332074679</v>
      </c>
    </row>
    <row r="23" spans="1:59" ht="6" customHeight="1">
      <c r="A23" s="27"/>
      <c r="B23" s="48"/>
      <c r="C23" s="49"/>
      <c r="D23" s="286"/>
      <c r="E23" s="288"/>
      <c r="F23" s="286"/>
      <c r="G23" s="278"/>
      <c r="H23" s="39"/>
      <c r="J23" s="328"/>
      <c r="K23" s="241"/>
      <c r="L23" s="241"/>
      <c r="M23" s="241"/>
      <c r="N23" s="241"/>
      <c r="O23" s="241"/>
      <c r="P23" s="68"/>
      <c r="Q23" s="315"/>
      <c r="R23" s="315"/>
      <c r="S23" s="326"/>
      <c r="AU23" s="68"/>
      <c r="AV23" s="68"/>
      <c r="AW23" s="68"/>
      <c r="AX23" s="68"/>
      <c r="AY23" s="68"/>
      <c r="AZ23" s="68"/>
      <c r="BA23" s="68"/>
      <c r="BB23" s="75"/>
      <c r="BC23" s="314"/>
      <c r="BD23" s="314"/>
      <c r="BE23" s="314"/>
      <c r="BF23" s="77"/>
      <c r="BG23" s="78"/>
    </row>
    <row r="24" spans="1:59" ht="12" customHeight="1">
      <c r="A24" s="27" t="s">
        <v>13</v>
      </c>
      <c r="B24" s="48">
        <f>INDEX('2011'!$C$3:$DP$72,MATCH($A$6,'2011'!$B$3:$B$71,0),MATCH($A24,'2011'!$C$2:$CV$2,0))</f>
        <v>22719</v>
      </c>
      <c r="C24" s="49">
        <f>B24/$B$10*100</f>
        <v>98.278323311848425</v>
      </c>
      <c r="D24" s="286">
        <f>(E24-B24)/B24*100</f>
        <v>5.9597693560456007</v>
      </c>
      <c r="E24" s="288">
        <f>INDEX('2021'!$C$3:$DP$71,MATCH($A$6,'2021'!$B$3:$B$71,0),MATCH($A24,'2021'!$C$2:$DP$2,0))</f>
        <v>24073</v>
      </c>
      <c r="F24" s="286">
        <f>E24/E10*100</f>
        <v>98.30930697921346</v>
      </c>
      <c r="G24" s="278"/>
      <c r="H24" s="39">
        <v>97.635815284749413</v>
      </c>
      <c r="J24" s="328"/>
      <c r="K24" s="241"/>
      <c r="L24" s="241"/>
      <c r="M24" s="241"/>
      <c r="N24" s="241"/>
      <c r="O24" s="241"/>
      <c r="P24" s="68"/>
      <c r="Q24" s="315"/>
      <c r="R24" s="315"/>
      <c r="S24" s="326"/>
      <c r="AU24" s="68"/>
      <c r="AV24" s="68"/>
      <c r="AW24" s="68"/>
      <c r="AX24" s="68"/>
      <c r="AY24" s="68"/>
      <c r="AZ24" s="68"/>
      <c r="BA24" s="68"/>
      <c r="BB24" s="78" t="s">
        <v>13</v>
      </c>
      <c r="BC24" s="310">
        <v>1117851</v>
      </c>
      <c r="BD24" s="310" t="s">
        <v>215</v>
      </c>
      <c r="BE24" s="310">
        <v>1051366</v>
      </c>
      <c r="BF24" s="77">
        <f t="shared" si="2"/>
        <v>66485</v>
      </c>
      <c r="BG24" s="78">
        <f t="shared" si="3"/>
        <v>6.323677958008914</v>
      </c>
    </row>
    <row r="25" spans="1:59" ht="12" customHeight="1">
      <c r="A25" s="27" t="s">
        <v>14</v>
      </c>
      <c r="B25" s="48">
        <f>INDEX('2011'!$C$3:$DP$72,MATCH($A$6,'2011'!$B$3:$B$71,0),MATCH($A25,'2011'!$C$2:$CV$2,0))</f>
        <v>398</v>
      </c>
      <c r="C25" s="49">
        <f>B25/$B$10*100</f>
        <v>1.7216766881515768</v>
      </c>
      <c r="D25" s="286">
        <f>(E25-B25)/B25*100</f>
        <v>4.0201005025125625</v>
      </c>
      <c r="E25" s="288">
        <f>INDEX('2021'!$C$3:$DP$71,MATCH($A$6,'2021'!$B$3:$B$71,0),MATCH($A25,'2021'!$C$2:$DP$2,0))</f>
        <v>414</v>
      </c>
      <c r="F25" s="49">
        <f>E25/E10*100</f>
        <v>1.6906930207865398</v>
      </c>
      <c r="G25" s="278"/>
      <c r="H25" s="39">
        <v>2.3641847152505986</v>
      </c>
      <c r="J25" s="328"/>
      <c r="K25" s="241"/>
      <c r="L25" s="241"/>
      <c r="M25" s="241"/>
      <c r="N25" s="241"/>
      <c r="O25" s="241"/>
      <c r="P25" s="68"/>
      <c r="Q25" s="315"/>
      <c r="R25" s="315"/>
      <c r="S25" s="326"/>
      <c r="AU25" s="68"/>
      <c r="AV25" s="68"/>
      <c r="AW25" s="68"/>
      <c r="AX25" s="68"/>
      <c r="AY25" s="68"/>
      <c r="AZ25" s="68"/>
      <c r="BA25" s="68"/>
      <c r="BB25" s="78" t="s">
        <v>14</v>
      </c>
      <c r="BC25" s="310">
        <v>27068</v>
      </c>
      <c r="BD25" s="310" t="s">
        <v>216</v>
      </c>
      <c r="BE25" s="310">
        <v>21679</v>
      </c>
      <c r="BF25" s="77">
        <f t="shared" si="2"/>
        <v>5389</v>
      </c>
      <c r="BG25" s="78">
        <f t="shared" si="3"/>
        <v>24.858157664098897</v>
      </c>
    </row>
    <row r="26" spans="1:59" ht="24" customHeight="1" thickBot="1">
      <c r="A26" s="289" t="s">
        <v>385</v>
      </c>
      <c r="B26" s="48">
        <f>INDEX('2011'!$C$3:$DP$72,MATCH($A$6,'2011'!$B$3:$B$71,0),MATCH($A26,'2011'!$C$2:$CV$2,0))</f>
        <v>4659</v>
      </c>
      <c r="C26" s="49">
        <f>B26/B10*100</f>
        <v>20.153999221352251</v>
      </c>
      <c r="D26" s="286">
        <f>(E26-B26)/B26*100</f>
        <v>26.76540030049367</v>
      </c>
      <c r="E26" s="288">
        <f>INDEX('2021'!$C$3:$DP$71,MATCH($A$6,'2021'!$B$3:$B$71,0),MATCH($A26,'2021'!$C$2:$DP$2,0))</f>
        <v>5906</v>
      </c>
      <c r="F26" s="286">
        <f>E26/E10*100</f>
        <v>24.118920243394452</v>
      </c>
      <c r="G26" s="278"/>
      <c r="H26" s="39">
        <v>22.427020974427865</v>
      </c>
      <c r="J26" s="328"/>
      <c r="K26" s="241"/>
      <c r="L26" s="241"/>
      <c r="M26" s="241"/>
      <c r="N26" s="241"/>
      <c r="O26" s="241"/>
      <c r="P26" s="68"/>
      <c r="Q26" s="315"/>
      <c r="R26" s="315"/>
      <c r="S26" s="326"/>
      <c r="AU26" s="68"/>
      <c r="AV26" s="68"/>
      <c r="AW26" s="68"/>
      <c r="AX26" s="68"/>
      <c r="AY26" s="68"/>
      <c r="AZ26" s="68"/>
      <c r="BA26" s="68"/>
      <c r="BB26" s="78" t="s">
        <v>385</v>
      </c>
      <c r="BC26" s="310">
        <v>256771</v>
      </c>
      <c r="BD26" s="310" t="s">
        <v>217</v>
      </c>
      <c r="BE26" s="310">
        <v>197901</v>
      </c>
      <c r="BF26" s="77">
        <f t="shared" si="2"/>
        <v>58870</v>
      </c>
      <c r="BG26" s="78">
        <f t="shared" si="3"/>
        <v>29.747196830738602</v>
      </c>
    </row>
    <row r="27" spans="1:59" ht="12" customHeight="1" thickBot="1">
      <c r="A27" s="29" t="s">
        <v>386</v>
      </c>
      <c r="B27" s="42"/>
      <c r="C27" s="43"/>
      <c r="D27" s="282"/>
      <c r="E27" s="290"/>
      <c r="F27" s="282"/>
      <c r="G27" s="278"/>
      <c r="H27" s="44"/>
      <c r="J27" s="328"/>
      <c r="K27" s="241"/>
      <c r="L27" s="241"/>
      <c r="M27" s="241"/>
      <c r="N27" s="241"/>
      <c r="O27" s="241"/>
      <c r="P27" s="68"/>
      <c r="Q27" s="315"/>
      <c r="R27" s="315"/>
      <c r="S27" s="326"/>
      <c r="AA27" s="71"/>
      <c r="BB27" s="75"/>
      <c r="BC27" s="314"/>
      <c r="BD27" s="314"/>
      <c r="BE27" s="314"/>
      <c r="BF27" s="77">
        <f t="shared" si="2"/>
        <v>0</v>
      </c>
      <c r="BG27" s="78" t="e">
        <f t="shared" si="3"/>
        <v>#DIV/0!</v>
      </c>
    </row>
    <row r="28" spans="1:59" ht="12" customHeight="1">
      <c r="A28" s="51" t="s">
        <v>15</v>
      </c>
      <c r="B28" s="45">
        <f>INDEX('2011'!$C$3:$DP$72,MATCH($A$6,'2011'!$B$3:$B$71,0),MATCH($A28,'2011'!$C$2:$CV$2,0))</f>
        <v>4709</v>
      </c>
      <c r="C28" s="46">
        <f>B28/B10*100</f>
        <v>20.370290262577324</v>
      </c>
      <c r="D28" s="284">
        <f>(E28-B28)/B28*100</f>
        <v>33.085580802718198</v>
      </c>
      <c r="E28" s="291">
        <f>INDEX('2021'!$C$3:$DP$71,MATCH($A$6,'2021'!$B$3:$B$71,0),MATCH($A28,'2021'!$C$2:$DP$2,0))</f>
        <v>6267</v>
      </c>
      <c r="F28" s="284">
        <f>E28/E10*100</f>
        <v>25.593171887123777</v>
      </c>
      <c r="G28" s="278"/>
      <c r="H28" s="47">
        <v>26.723311189098258</v>
      </c>
      <c r="J28" s="328"/>
      <c r="K28" s="241"/>
      <c r="L28" s="241"/>
      <c r="M28" s="241"/>
      <c r="N28" s="241"/>
      <c r="O28" s="241"/>
      <c r="P28" s="68"/>
      <c r="Q28" s="315"/>
      <c r="R28" s="315"/>
      <c r="S28" s="326"/>
      <c r="AA28" s="71"/>
      <c r="AU28" s="68"/>
      <c r="AV28" s="68"/>
      <c r="AW28" s="68"/>
      <c r="AX28" s="68"/>
      <c r="AY28" s="68"/>
      <c r="AZ28" s="68"/>
      <c r="BA28" s="68"/>
      <c r="BB28" s="78" t="s">
        <v>15</v>
      </c>
      <c r="BC28" s="310">
        <v>305960</v>
      </c>
      <c r="BD28" s="310" t="s">
        <v>218</v>
      </c>
      <c r="BE28" s="310">
        <v>238313</v>
      </c>
      <c r="BF28" s="77">
        <f t="shared" si="2"/>
        <v>67647</v>
      </c>
      <c r="BG28" s="78">
        <f t="shared" si="3"/>
        <v>28.385778367105445</v>
      </c>
    </row>
    <row r="29" spans="1:59" ht="12" customHeight="1">
      <c r="A29" s="27" t="s">
        <v>16</v>
      </c>
      <c r="B29" s="48">
        <f>INDEX('2011'!$C$3:$DP$72,MATCH($A$6,'2011'!$B$3:$B$71,0),MATCH($A29,'2011'!$C$2:$CV$2,0))</f>
        <v>551</v>
      </c>
      <c r="C29" s="49">
        <f>B29/$B$28*100</f>
        <v>11.700998088766193</v>
      </c>
      <c r="D29" s="286">
        <f>(E29-B29)/B29*100</f>
        <v>-46.823956442831218</v>
      </c>
      <c r="E29" s="288">
        <f>INDEX('2021'!$C$3:$DP$71,MATCH($A$6,'2021'!$B$3:$B$71,0),MATCH($A29,'2021'!$C$2:$DP$2,0))</f>
        <v>293</v>
      </c>
      <c r="F29" s="286">
        <f>E29/SUM($E$29:$E$33)*100</f>
        <v>4.6745373324824504</v>
      </c>
      <c r="G29" s="278"/>
      <c r="H29" s="39">
        <v>3.3785462151915282</v>
      </c>
      <c r="J29" s="328"/>
      <c r="K29" s="241"/>
      <c r="L29" s="241"/>
      <c r="M29" s="241"/>
      <c r="N29" s="241"/>
      <c r="O29" s="241"/>
      <c r="P29" s="68"/>
      <c r="Q29" s="315"/>
      <c r="R29" s="315"/>
      <c r="S29" s="326"/>
      <c r="AU29" s="68"/>
      <c r="AV29" s="68"/>
      <c r="AW29" s="68"/>
      <c r="AX29" s="68"/>
      <c r="AY29" s="68"/>
      <c r="AZ29" s="68"/>
      <c r="BA29" s="68"/>
      <c r="BB29" s="78" t="s">
        <v>16</v>
      </c>
      <c r="BC29" s="310">
        <v>10337</v>
      </c>
      <c r="BD29" s="310" t="s">
        <v>219</v>
      </c>
      <c r="BE29" s="310">
        <v>20101</v>
      </c>
      <c r="BF29" s="77">
        <f t="shared" si="2"/>
        <v>-9764</v>
      </c>
      <c r="BG29" s="78">
        <f t="shared" si="3"/>
        <v>-48.574697776230039</v>
      </c>
    </row>
    <row r="30" spans="1:59" ht="12" customHeight="1">
      <c r="A30" s="27" t="s">
        <v>387</v>
      </c>
      <c r="B30" s="48">
        <f>INDEX('2011'!$C$3:$DP$72,MATCH($A$6,'2011'!$B$3:$B$71,0),MATCH($A30,'2011'!$C$2:$CV$2,0))</f>
        <v>1052</v>
      </c>
      <c r="C30" s="49">
        <f>B30/$B$28*100</f>
        <v>22.340199617753239</v>
      </c>
      <c r="D30" s="286">
        <f>(E30-B30)/B30*100</f>
        <v>-8.9353612167300387</v>
      </c>
      <c r="E30" s="288">
        <f>INDEX('2021'!$C$3:$DP$71,MATCH($A$6,'2021'!$B$3:$B$71,0),MATCH($A30,'2021'!$C$2:$DP$2,0))</f>
        <v>958</v>
      </c>
      <c r="F30" s="286">
        <f>E30/SUM($E$29:$E$33)*100</f>
        <v>15.283982131461391</v>
      </c>
      <c r="G30" s="278"/>
      <c r="H30" s="39">
        <v>14.357759184207087</v>
      </c>
      <c r="J30" s="328"/>
      <c r="K30" s="241"/>
      <c r="L30" s="241"/>
      <c r="M30" s="241"/>
      <c r="N30" s="241"/>
      <c r="O30" s="241"/>
      <c r="P30" s="68"/>
      <c r="Q30" s="315"/>
      <c r="R30" s="315"/>
      <c r="S30" s="326"/>
      <c r="AU30" s="68"/>
      <c r="AV30" s="68"/>
      <c r="AW30" s="68"/>
      <c r="AX30" s="68"/>
      <c r="AY30" s="68"/>
      <c r="AZ30" s="68"/>
      <c r="BA30" s="68"/>
      <c r="BB30" s="78" t="s">
        <v>387</v>
      </c>
      <c r="BC30" s="310">
        <v>43929</v>
      </c>
      <c r="BD30" s="310" t="s">
        <v>220</v>
      </c>
      <c r="BE30" s="310">
        <v>54152</v>
      </c>
      <c r="BF30" s="77">
        <f t="shared" si="2"/>
        <v>-10223</v>
      </c>
      <c r="BG30" s="78">
        <f t="shared" si="3"/>
        <v>-18.878342443492389</v>
      </c>
    </row>
    <row r="31" spans="1:59" ht="12" customHeight="1">
      <c r="A31" s="27" t="s">
        <v>388</v>
      </c>
      <c r="B31" s="48">
        <f>INDEX('2011'!$C$3:$DP$72,MATCH($A$6,'2011'!$B$3:$B$71,0),MATCH($A31,'2011'!$C$2:$CV$2,0))</f>
        <v>1001</v>
      </c>
      <c r="C31" s="49">
        <f>B31/$B$28*100</f>
        <v>21.257167126778509</v>
      </c>
      <c r="D31" s="286">
        <f>(E31-B31)/B31*100</f>
        <v>8.1918081918081924</v>
      </c>
      <c r="E31" s="288">
        <f>INDEX('2021'!$C$3:$DP$71,MATCH($A$6,'2021'!$B$3:$B$71,0),MATCH($A31,'2021'!$C$2:$DP$2,0))</f>
        <v>1083</v>
      </c>
      <c r="F31" s="286">
        <f>E31/SUM($E$29:$E$33)*100</f>
        <v>17.278238672622845</v>
      </c>
      <c r="G31" s="278"/>
      <c r="H31" s="39">
        <v>16.826055693554711</v>
      </c>
      <c r="J31" s="328"/>
      <c r="K31" s="329"/>
      <c r="L31" s="241"/>
      <c r="M31" s="241"/>
      <c r="N31" s="241"/>
      <c r="O31" s="241"/>
      <c r="P31" s="68"/>
      <c r="Q31" s="315"/>
      <c r="R31" s="315"/>
      <c r="S31" s="326"/>
      <c r="AU31" s="68"/>
      <c r="AV31" s="68"/>
      <c r="AW31" s="68"/>
      <c r="AX31" s="68"/>
      <c r="AY31" s="68"/>
      <c r="AZ31" s="68"/>
      <c r="BA31" s="68"/>
      <c r="BB31" s="78" t="s">
        <v>388</v>
      </c>
      <c r="BC31" s="310">
        <v>51481</v>
      </c>
      <c r="BD31" s="310" t="s">
        <v>221</v>
      </c>
      <c r="BE31" s="310">
        <v>57788</v>
      </c>
      <c r="BF31" s="77">
        <f t="shared" si="2"/>
        <v>-6307</v>
      </c>
      <c r="BG31" s="78">
        <f t="shared" si="3"/>
        <v>-10.914030594587111</v>
      </c>
    </row>
    <row r="32" spans="1:59" ht="27" customHeight="1">
      <c r="A32" s="164" t="s">
        <v>427</v>
      </c>
      <c r="B32" s="48">
        <f>INDEX('2011'!$C$3:$DP$72,MATCH($A$6,'2011'!$B$3:$B$71,0),MATCH($A32,'2011'!$C$2:$CV$2,0))</f>
        <v>2105</v>
      </c>
      <c r="C32" s="49">
        <f>B32/$B$28*100</f>
        <v>44.701635166702061</v>
      </c>
      <c r="D32" s="286">
        <f>(E32-B32)/B32*100</f>
        <v>-17.102137767220903</v>
      </c>
      <c r="E32" s="288">
        <f>INDEX('2021'!$C$3:$DP$71,MATCH($A$6,'2021'!$B$3:$B$71,0),MATCH($A32,'2021'!$C$2:$DP$2,0))</f>
        <v>1745</v>
      </c>
      <c r="F32" s="286">
        <f>E32/SUM($E$29:$E$33)*100</f>
        <v>27.839821314613911</v>
      </c>
      <c r="G32" s="278"/>
      <c r="H32" s="39">
        <v>25.943260556935549</v>
      </c>
      <c r="J32" s="328"/>
      <c r="K32" s="241"/>
      <c r="L32" s="241"/>
      <c r="M32" s="241"/>
      <c r="N32" s="241"/>
      <c r="O32" s="241"/>
      <c r="P32" s="68"/>
      <c r="Q32" s="315"/>
      <c r="R32" s="315"/>
      <c r="S32" s="326"/>
      <c r="AU32" s="68"/>
      <c r="AV32" s="68"/>
      <c r="AW32" s="68"/>
      <c r="AX32" s="68"/>
      <c r="AY32" s="68"/>
      <c r="AZ32" s="68"/>
      <c r="BA32" s="68"/>
      <c r="BB32" s="78" t="s">
        <v>389</v>
      </c>
      <c r="BC32" s="310">
        <v>79376</v>
      </c>
      <c r="BD32" s="310" t="s">
        <v>222</v>
      </c>
      <c r="BE32" s="310">
        <v>106272</v>
      </c>
      <c r="BF32" s="77">
        <f t="shared" si="2"/>
        <v>-26896</v>
      </c>
      <c r="BG32" s="78">
        <f t="shared" si="3"/>
        <v>-25.308641975308642</v>
      </c>
    </row>
    <row r="33" spans="1:59" ht="12" customHeight="1">
      <c r="A33" s="52" t="s">
        <v>17</v>
      </c>
      <c r="B33" s="53" t="s">
        <v>193</v>
      </c>
      <c r="C33" s="36" t="s">
        <v>193</v>
      </c>
      <c r="D33" s="49" t="s">
        <v>193</v>
      </c>
      <c r="E33" s="288">
        <f>INDEX('2021'!$C$3:$DP$71,MATCH($A$6,'2021'!$B$3:$B$71,0),MATCH($A33,'2021'!$C$2:$DP$2,0))</f>
        <v>2189</v>
      </c>
      <c r="F33" s="286">
        <f>E33/SUM($E$29:$E$33)*100</f>
        <v>34.923420548819401</v>
      </c>
      <c r="G33" s="278"/>
      <c r="H33" s="39">
        <v>39.494378350111127</v>
      </c>
      <c r="J33" s="328"/>
      <c r="K33" s="241"/>
      <c r="L33" s="241"/>
      <c r="M33" s="241"/>
      <c r="N33" s="241"/>
      <c r="O33" s="241"/>
      <c r="P33" s="68"/>
      <c r="Q33" s="315"/>
      <c r="R33" s="315"/>
      <c r="S33" s="326"/>
      <c r="AU33" s="68"/>
      <c r="AV33" s="68"/>
      <c r="AW33" s="68"/>
      <c r="AX33" s="68"/>
      <c r="AY33" s="68"/>
      <c r="AZ33" s="68"/>
      <c r="BA33" s="68"/>
      <c r="BB33" s="78" t="s">
        <v>17</v>
      </c>
      <c r="BC33" s="310">
        <v>120837</v>
      </c>
      <c r="BD33" s="314"/>
      <c r="BE33" s="314"/>
      <c r="BF33" s="77">
        <f t="shared" si="2"/>
        <v>120837</v>
      </c>
      <c r="BG33" s="78" t="e">
        <f t="shared" si="3"/>
        <v>#DIV/0!</v>
      </c>
    </row>
    <row r="34" spans="1:59" ht="6" customHeight="1">
      <c r="A34" s="52"/>
      <c r="B34" s="48"/>
      <c r="C34" s="36"/>
      <c r="D34" s="286"/>
      <c r="E34" s="286"/>
      <c r="F34" s="286"/>
      <c r="G34" s="278"/>
      <c r="H34" s="39"/>
      <c r="J34" s="328"/>
      <c r="K34" s="241"/>
      <c r="L34" s="241"/>
      <c r="M34" s="241"/>
      <c r="N34" s="241"/>
      <c r="O34" s="241"/>
      <c r="P34" s="68"/>
      <c r="Q34" s="315"/>
      <c r="R34" s="315"/>
      <c r="S34" s="326"/>
      <c r="AU34" s="68"/>
      <c r="AV34" s="68"/>
      <c r="AW34" s="68"/>
      <c r="AX34" s="68"/>
      <c r="AY34" s="68"/>
      <c r="AZ34" s="68"/>
      <c r="BA34" s="68"/>
      <c r="BB34" s="78"/>
      <c r="BC34" s="310"/>
      <c r="BD34" s="314"/>
      <c r="BE34" s="314"/>
      <c r="BF34" s="77">
        <f t="shared" si="2"/>
        <v>0</v>
      </c>
      <c r="BG34" s="78" t="e">
        <f t="shared" si="3"/>
        <v>#DIV/0!</v>
      </c>
    </row>
    <row r="35" spans="1:59" ht="12" customHeight="1">
      <c r="A35" s="279" t="s">
        <v>18</v>
      </c>
      <c r="B35" s="48">
        <f>INDEX('2011'!$C$3:$DP$72,MATCH($A$6,'2011'!$B$3:$B$71,0),MATCH($A35,'2011'!$C$2:$CV$2,0))</f>
        <v>12996</v>
      </c>
      <c r="C35" s="49">
        <f t="shared" ref="C35:C52" si="5">B35/$B$10*100</f>
        <v>56.218367435220827</v>
      </c>
      <c r="D35" s="286">
        <f t="shared" ref="D35:D52" si="6">(E35-B35)/B35*100</f>
        <v>-20.744844567559248</v>
      </c>
      <c r="E35" s="288">
        <f>INDEX('2021'!$C$3:$DP$71,MATCH($A$6,'2021'!$B$3:$B$71,0),MATCH($A35,'2021'!$C$2:$DP$2,0))</f>
        <v>10300</v>
      </c>
      <c r="F35" s="286">
        <f>E35/SUM($E$35:$E$52)*100</f>
        <v>42.059700273592227</v>
      </c>
      <c r="G35" s="278"/>
      <c r="H35" s="39">
        <v>42.903446697678973</v>
      </c>
      <c r="J35" s="328"/>
      <c r="K35" s="241"/>
      <c r="L35" s="241"/>
      <c r="M35" s="241"/>
      <c r="N35" s="241"/>
      <c r="O35" s="241"/>
      <c r="P35" s="68"/>
      <c r="Q35" s="315"/>
      <c r="R35" s="315"/>
      <c r="S35" s="326"/>
      <c r="AU35" s="68"/>
      <c r="AV35" s="68"/>
      <c r="AW35" s="68"/>
      <c r="AX35" s="68"/>
      <c r="AY35" s="68"/>
      <c r="AZ35" s="68"/>
      <c r="BA35" s="68"/>
      <c r="BB35" s="78" t="s">
        <v>18</v>
      </c>
      <c r="BC35" s="310">
        <v>491211</v>
      </c>
      <c r="BD35" s="310" t="s">
        <v>223</v>
      </c>
      <c r="BE35" s="310">
        <v>570217</v>
      </c>
      <c r="BF35" s="77">
        <f t="shared" si="2"/>
        <v>-79006</v>
      </c>
      <c r="BG35" s="78">
        <f t="shared" si="3"/>
        <v>-13.855426969031088</v>
      </c>
    </row>
    <row r="36" spans="1:59" ht="12" customHeight="1">
      <c r="A36" s="279" t="s">
        <v>19</v>
      </c>
      <c r="B36" s="48">
        <f>INDEX('2011'!$C$3:$DP$72,MATCH($A$6,'2011'!$B$3:$B$71,0),MATCH($A36,'2011'!$C$2:$CV$2,0))</f>
        <v>2</v>
      </c>
      <c r="C36" s="49">
        <f t="shared" si="5"/>
        <v>8.6516416490028981E-3</v>
      </c>
      <c r="D36" s="286">
        <f t="shared" si="6"/>
        <v>1300</v>
      </c>
      <c r="E36" s="288">
        <f>INDEX('2021'!$C$3:$DP$71,MATCH($A$6,'2021'!$B$3:$B$71,0),MATCH($A36,'2021'!$C$2:$DP$2,0))</f>
        <v>28</v>
      </c>
      <c r="F36" s="286">
        <f t="shared" ref="F36:F52" si="7">E36/SUM($E$35:$E$52)*100</f>
        <v>0.11433704928743517</v>
      </c>
      <c r="G36" s="278"/>
      <c r="H36" s="39">
        <v>5.9916745420212032E-2</v>
      </c>
      <c r="J36" s="328"/>
      <c r="K36" s="241"/>
      <c r="L36" s="241"/>
      <c r="M36" s="241"/>
      <c r="N36" s="241"/>
      <c r="O36" s="241"/>
      <c r="P36" s="68"/>
      <c r="Q36" s="315"/>
      <c r="R36" s="315"/>
      <c r="S36" s="326"/>
      <c r="AU36" s="68"/>
      <c r="AV36" s="68"/>
      <c r="AW36" s="68"/>
      <c r="AX36" s="68"/>
      <c r="AY36" s="68"/>
      <c r="AZ36" s="68"/>
      <c r="BA36" s="68"/>
      <c r="BB36" s="78" t="s">
        <v>19</v>
      </c>
      <c r="BC36" s="310">
        <v>686</v>
      </c>
      <c r="BD36" s="310" t="s">
        <v>224</v>
      </c>
      <c r="BE36" s="310">
        <v>22021</v>
      </c>
      <c r="BF36" s="77">
        <f t="shared" si="2"/>
        <v>-21335</v>
      </c>
      <c r="BG36" s="78">
        <f t="shared" si="3"/>
        <v>-96.884791789655338</v>
      </c>
    </row>
    <row r="37" spans="1:59" ht="12" customHeight="1">
      <c r="A37" s="279" t="s">
        <v>20</v>
      </c>
      <c r="B37" s="48">
        <f>INDEX('2011'!$C$3:$DP$72,MATCH($A$6,'2011'!$B$3:$B$71,0),MATCH($A37,'2011'!$C$2:$CV$2,0))</f>
        <v>860</v>
      </c>
      <c r="C37" s="49">
        <f t="shared" si="5"/>
        <v>3.7202059090712463</v>
      </c>
      <c r="D37" s="286">
        <f t="shared" si="6"/>
        <v>-22.441860465116278</v>
      </c>
      <c r="E37" s="288">
        <f>INDEX('2021'!$C$3:$DP$71,MATCH($A$6,'2021'!$B$3:$B$71,0),MATCH($A37,'2021'!$C$2:$DP$2,0))</f>
        <v>667</v>
      </c>
      <c r="F37" s="286">
        <f t="shared" si="7"/>
        <v>2.7236718526685451</v>
      </c>
      <c r="G37" s="278"/>
      <c r="H37" s="39">
        <v>1.4816729873301413</v>
      </c>
      <c r="J37" s="328"/>
      <c r="K37" s="241"/>
      <c r="L37" s="241"/>
      <c r="M37" s="241"/>
      <c r="N37" s="241"/>
      <c r="O37" s="241"/>
      <c r="P37" s="68"/>
      <c r="Q37" s="315"/>
      <c r="R37" s="315"/>
      <c r="S37" s="326"/>
      <c r="AU37" s="68"/>
      <c r="AV37" s="68"/>
      <c r="AW37" s="68"/>
      <c r="AX37" s="68"/>
      <c r="AY37" s="68"/>
      <c r="AZ37" s="68"/>
      <c r="BA37" s="68"/>
      <c r="BB37" s="78" t="s">
        <v>20</v>
      </c>
      <c r="BC37" s="310">
        <v>16964</v>
      </c>
      <c r="BD37" s="310" t="s">
        <v>225</v>
      </c>
      <c r="BE37" s="310">
        <v>408</v>
      </c>
      <c r="BF37" s="77">
        <f t="shared" si="2"/>
        <v>16556</v>
      </c>
      <c r="BG37" s="78">
        <f t="shared" si="3"/>
        <v>4057.8431372549021</v>
      </c>
    </row>
    <row r="38" spans="1:59" ht="12" customHeight="1">
      <c r="A38" s="279" t="s">
        <v>21</v>
      </c>
      <c r="B38" s="48">
        <f>INDEX('2011'!$C$3:$DP$72,MATCH($A$6,'2011'!$B$3:$B$71,0),MATCH($A38,'2011'!$C$2:$CV$2,0))</f>
        <v>1005</v>
      </c>
      <c r="C38" s="49">
        <f t="shared" si="5"/>
        <v>4.3474499286239565</v>
      </c>
      <c r="D38" s="286">
        <f t="shared" si="6"/>
        <v>27.46268656716418</v>
      </c>
      <c r="E38" s="288">
        <f>INDEX('2021'!$C$3:$DP$71,MATCH($A$6,'2021'!$B$3:$B$71,0),MATCH($A38,'2021'!$C$2:$DP$2,0))</f>
        <v>1281</v>
      </c>
      <c r="F38" s="286">
        <f t="shared" si="7"/>
        <v>5.2309200049001596</v>
      </c>
      <c r="G38" s="278"/>
      <c r="H38" s="39">
        <v>4.2</v>
      </c>
      <c r="J38" s="328"/>
      <c r="K38" s="241"/>
      <c r="L38" s="241"/>
      <c r="M38" s="241"/>
      <c r="N38" s="241"/>
      <c r="O38" s="241"/>
      <c r="P38" s="68"/>
      <c r="Q38" s="315"/>
      <c r="R38" s="315"/>
      <c r="S38" s="326"/>
      <c r="AU38" s="68"/>
      <c r="AV38" s="68"/>
      <c r="AW38" s="68"/>
      <c r="AX38" s="68"/>
      <c r="AY38" s="68"/>
      <c r="AZ38" s="68"/>
      <c r="BA38" s="68"/>
      <c r="BB38" s="78" t="s">
        <v>21</v>
      </c>
      <c r="BC38" s="310">
        <v>47747</v>
      </c>
      <c r="BD38" s="310" t="s">
        <v>226</v>
      </c>
      <c r="BE38" s="310">
        <v>28990</v>
      </c>
      <c r="BF38" s="77">
        <f t="shared" si="2"/>
        <v>18757</v>
      </c>
      <c r="BG38" s="78">
        <f t="shared" si="3"/>
        <v>64.701621248706459</v>
      </c>
    </row>
    <row r="39" spans="1:59" ht="12" customHeight="1">
      <c r="A39" s="279" t="s">
        <v>22</v>
      </c>
      <c r="B39" s="48">
        <f>INDEX('2011'!$C$3:$DP$72,MATCH($A$6,'2011'!$B$3:$B$71,0),MATCH($A39,'2011'!$C$2:$CV$2,0))</f>
        <v>571</v>
      </c>
      <c r="C39" s="49">
        <f t="shared" si="5"/>
        <v>2.4700436907903276</v>
      </c>
      <c r="D39" s="286">
        <f t="shared" si="6"/>
        <v>-8.0560420315236421</v>
      </c>
      <c r="E39" s="279">
        <f>INDEX('2021'!$C$3:$DP$71,MATCH($A$6,'2021'!$B$3:$B$71,0),MATCH($A39,'2021'!$C$2:$DP$2,0))</f>
        <v>525</v>
      </c>
      <c r="F39" s="286">
        <f t="shared" si="7"/>
        <v>2.1438196741394093</v>
      </c>
      <c r="G39" s="278"/>
      <c r="H39" s="39">
        <v>2.1939485833969474</v>
      </c>
      <c r="J39" s="328"/>
      <c r="K39" s="241"/>
      <c r="L39" s="241"/>
      <c r="M39" s="241"/>
      <c r="N39" s="241"/>
      <c r="O39" s="241"/>
      <c r="P39" s="68"/>
      <c r="Q39" s="315"/>
      <c r="R39" s="315"/>
      <c r="S39" s="326"/>
      <c r="AU39" s="68"/>
      <c r="AV39" s="68"/>
      <c r="AW39" s="68"/>
      <c r="AX39" s="68"/>
      <c r="AY39" s="68"/>
      <c r="AZ39" s="68"/>
      <c r="BA39" s="68"/>
      <c r="BB39" s="78" t="s">
        <v>22</v>
      </c>
      <c r="BC39" s="310">
        <v>25119</v>
      </c>
      <c r="BD39" s="310" t="s">
        <v>227</v>
      </c>
      <c r="BE39" s="310">
        <v>24720</v>
      </c>
      <c r="BF39" s="77">
        <f t="shared" si="2"/>
        <v>399</v>
      </c>
      <c r="BG39" s="78">
        <f t="shared" si="3"/>
        <v>1.6140776699029125</v>
      </c>
    </row>
    <row r="40" spans="1:59" ht="12" customHeight="1">
      <c r="A40" s="279" t="s">
        <v>23</v>
      </c>
      <c r="B40" s="48">
        <f>INDEX('2011'!$C$3:$DP$72,MATCH($A$6,'2011'!$B$3:$B$71,0),MATCH($A40,'2011'!$C$2:$CV$2,0))</f>
        <v>51</v>
      </c>
      <c r="C40" s="49">
        <f t="shared" si="5"/>
        <v>0.2206168620495739</v>
      </c>
      <c r="D40" s="286">
        <f t="shared" si="6"/>
        <v>21.568627450980394</v>
      </c>
      <c r="E40" s="288">
        <f>INDEX('2021'!$C$3:$DP$71,MATCH($A$6,'2021'!$B$3:$B$71,0),MATCH($A40,'2021'!$C$2:$DP$2,0))</f>
        <v>62</v>
      </c>
      <c r="F40" s="286">
        <f t="shared" si="7"/>
        <v>0.25317489485074934</v>
      </c>
      <c r="G40" s="278"/>
      <c r="H40" s="39">
        <v>0.40876147021369147</v>
      </c>
      <c r="J40" s="328"/>
      <c r="K40" s="241"/>
      <c r="L40" s="241"/>
      <c r="M40" s="241"/>
      <c r="N40" s="241"/>
      <c r="O40" s="241"/>
      <c r="P40" s="68"/>
      <c r="Q40" s="315"/>
      <c r="R40" s="315"/>
      <c r="S40" s="326"/>
      <c r="AU40" s="68"/>
      <c r="AV40" s="68"/>
      <c r="AW40" s="68"/>
      <c r="AX40" s="68"/>
      <c r="AY40" s="68"/>
      <c r="AZ40" s="68"/>
      <c r="BA40" s="68"/>
      <c r="BB40" s="78" t="s">
        <v>23</v>
      </c>
      <c r="BC40" s="310">
        <v>4680</v>
      </c>
      <c r="BD40" s="310" t="s">
        <v>228</v>
      </c>
      <c r="BE40" s="310">
        <v>3223</v>
      </c>
      <c r="BF40" s="77">
        <f t="shared" si="2"/>
        <v>1457</v>
      </c>
      <c r="BG40" s="78">
        <f t="shared" si="3"/>
        <v>45.206329506670805</v>
      </c>
    </row>
    <row r="41" spans="1:59" ht="12" customHeight="1">
      <c r="A41" s="279" t="s">
        <v>24</v>
      </c>
      <c r="B41" s="48">
        <f>INDEX('2011'!$C$3:$DP$72,MATCH($A$6,'2011'!$B$3:$B$71,0),MATCH($A41,'2011'!$C$2:$CV$2,0))</f>
        <v>283</v>
      </c>
      <c r="C41" s="49">
        <f t="shared" si="5"/>
        <v>1.2242072933339101</v>
      </c>
      <c r="D41" s="286">
        <f t="shared" si="6"/>
        <v>42.402826855123678</v>
      </c>
      <c r="E41" s="288">
        <f>INDEX('2021'!$C$3:$DP$71,MATCH($A$6,'2021'!$B$3:$B$71,0),MATCH($A41,'2021'!$C$2:$DP$2,0))</f>
        <v>403</v>
      </c>
      <c r="F41" s="286">
        <f t="shared" si="7"/>
        <v>1.6456368165298705</v>
      </c>
      <c r="G41" s="278"/>
      <c r="H41" s="39">
        <v>1.1468030136550786</v>
      </c>
      <c r="J41" s="328"/>
      <c r="K41" s="241"/>
      <c r="L41" s="241"/>
      <c r="M41" s="241"/>
      <c r="N41" s="241"/>
      <c r="O41" s="241"/>
      <c r="P41" s="68"/>
      <c r="Q41" s="315"/>
      <c r="R41" s="315"/>
      <c r="S41" s="326"/>
      <c r="AU41" s="68"/>
      <c r="AV41" s="68"/>
      <c r="AW41" s="68"/>
      <c r="AX41" s="68"/>
      <c r="AY41" s="68"/>
      <c r="AZ41" s="68"/>
      <c r="BA41" s="68"/>
      <c r="BB41" s="78" t="s">
        <v>24</v>
      </c>
      <c r="BC41" s="310">
        <v>13130</v>
      </c>
      <c r="BD41" s="310" t="s">
        <v>229</v>
      </c>
      <c r="BE41" s="310">
        <v>11186</v>
      </c>
      <c r="BF41" s="77">
        <f t="shared" si="2"/>
        <v>1944</v>
      </c>
      <c r="BG41" s="78">
        <f t="shared" si="3"/>
        <v>17.3788664401931</v>
      </c>
    </row>
    <row r="42" spans="1:59" ht="12" customHeight="1">
      <c r="A42" s="279" t="s">
        <v>25</v>
      </c>
      <c r="B42" s="48">
        <f>INDEX('2011'!$C$3:$DP$72,MATCH($A$6,'2011'!$B$3:$B$71,0),MATCH($A42,'2011'!$C$2:$CV$2,0))</f>
        <v>147</v>
      </c>
      <c r="C42" s="49">
        <f t="shared" si="5"/>
        <v>0.63589566120171304</v>
      </c>
      <c r="D42" s="286">
        <f t="shared" si="6"/>
        <v>89.795918367346943</v>
      </c>
      <c r="E42" s="288">
        <f>INDEX('2021'!$C$3:$DP$71,MATCH($A$6,'2021'!$B$3:$B$71,0),MATCH($A42,'2021'!$C$2:$DP$2,0))</f>
        <v>279</v>
      </c>
      <c r="F42" s="286">
        <f t="shared" si="7"/>
        <v>1.1392870268283719</v>
      </c>
      <c r="G42" s="278"/>
      <c r="H42" s="39">
        <v>1.072212779560529</v>
      </c>
      <c r="J42" s="328"/>
      <c r="K42" s="241"/>
      <c r="L42" s="241"/>
      <c r="M42" s="241"/>
      <c r="N42" s="241"/>
      <c r="O42" s="241"/>
      <c r="P42" s="68"/>
      <c r="Q42" s="315"/>
      <c r="R42" s="315"/>
      <c r="S42" s="326"/>
      <c r="AU42" s="68"/>
      <c r="AV42" s="68"/>
      <c r="AW42" s="68"/>
      <c r="AX42" s="68"/>
      <c r="AY42" s="68"/>
      <c r="AZ42" s="68"/>
      <c r="BA42" s="68"/>
      <c r="BB42" s="78" t="s">
        <v>25</v>
      </c>
      <c r="BC42" s="310">
        <v>12276</v>
      </c>
      <c r="BD42" s="310" t="s">
        <v>230</v>
      </c>
      <c r="BE42" s="310">
        <v>8476</v>
      </c>
      <c r="BF42" s="77">
        <f t="shared" si="2"/>
        <v>3800</v>
      </c>
      <c r="BG42" s="78">
        <f t="shared" si="3"/>
        <v>44.832468145351577</v>
      </c>
    </row>
    <row r="43" spans="1:59" ht="12" customHeight="1">
      <c r="A43" s="279" t="s">
        <v>26</v>
      </c>
      <c r="B43" s="48">
        <f>INDEX('2011'!$C$3:$DP$72,MATCH($A$6,'2011'!$B$3:$B$71,0),MATCH($A43,'2011'!$C$2:$CV$2,0))</f>
        <v>1561</v>
      </c>
      <c r="C43" s="49">
        <f t="shared" si="5"/>
        <v>6.7526063070467615</v>
      </c>
      <c r="D43" s="286">
        <f t="shared" si="6"/>
        <v>10.890454836643178</v>
      </c>
      <c r="E43" s="288">
        <f>INDEX('2021'!$C$3:$DP$71,MATCH($A$6,'2021'!$B$3:$B$71,0),MATCH($A43,'2021'!$C$2:$DP$2,0))</f>
        <v>1731</v>
      </c>
      <c r="F43" s="286">
        <f t="shared" si="7"/>
        <v>7.0684797255910814</v>
      </c>
      <c r="G43" s="278"/>
      <c r="H43" s="39">
        <v>5.8099154352872944</v>
      </c>
      <c r="J43" s="328"/>
      <c r="K43" s="241"/>
      <c r="L43" s="241"/>
      <c r="M43" s="241"/>
      <c r="N43" s="241"/>
      <c r="O43" s="241"/>
      <c r="P43" s="68"/>
      <c r="Q43" s="315"/>
      <c r="R43" s="315"/>
      <c r="S43" s="326"/>
      <c r="BB43" s="78" t="s">
        <v>26</v>
      </c>
      <c r="BC43" s="310">
        <v>66519</v>
      </c>
      <c r="BD43" s="310" t="s">
        <v>231</v>
      </c>
      <c r="BE43" s="310">
        <v>64621</v>
      </c>
      <c r="BF43" s="77">
        <f t="shared" si="2"/>
        <v>1898</v>
      </c>
      <c r="BG43" s="78">
        <f t="shared" si="3"/>
        <v>2.9371257021711208</v>
      </c>
    </row>
    <row r="44" spans="1:59" ht="12" customHeight="1">
      <c r="A44" s="279" t="s">
        <v>27</v>
      </c>
      <c r="B44" s="48">
        <f>INDEX('2011'!$C$3:$DP$72,MATCH($A$6,'2011'!$B$3:$B$71,0),MATCH($A44,'2011'!$C$2:$CV$2,0))</f>
        <v>2908</v>
      </c>
      <c r="C44" s="49">
        <f t="shared" si="5"/>
        <v>12.579486957650213</v>
      </c>
      <c r="D44" s="286">
        <f t="shared" si="6"/>
        <v>78.920220082530946</v>
      </c>
      <c r="E44" s="288">
        <f>INDEX('2021'!$C$3:$DP$71,MATCH($A$6,'2021'!$B$3:$B$71,0),MATCH($A44,'2021'!$C$2:$DP$2,0))</f>
        <v>5203</v>
      </c>
      <c r="F44" s="286">
        <f t="shared" si="7"/>
        <v>21.246273837233044</v>
      </c>
      <c r="G44" s="278"/>
      <c r="H44" s="39">
        <v>17.040636829408466</v>
      </c>
      <c r="J44" s="328"/>
      <c r="K44" s="241"/>
      <c r="L44" s="241"/>
      <c r="M44" s="241"/>
      <c r="N44" s="241"/>
      <c r="O44" s="241"/>
      <c r="P44" s="68"/>
      <c r="Q44" s="315"/>
      <c r="R44" s="315"/>
      <c r="S44" s="326"/>
      <c r="BB44" s="78" t="s">
        <v>27</v>
      </c>
      <c r="BC44" s="310">
        <v>195102</v>
      </c>
      <c r="BD44" s="310" t="s">
        <v>232</v>
      </c>
      <c r="BE44" s="310">
        <v>144627</v>
      </c>
      <c r="BF44" s="77">
        <f t="shared" si="2"/>
        <v>50475</v>
      </c>
      <c r="BG44" s="78">
        <f t="shared" si="3"/>
        <v>34.900122383787256</v>
      </c>
    </row>
    <row r="45" spans="1:59" ht="12" customHeight="1">
      <c r="A45" s="279" t="s">
        <v>28</v>
      </c>
      <c r="B45" s="48">
        <f>INDEX('2011'!$C$3:$DP$72,MATCH($A$6,'2011'!$B$3:$B$71,0),MATCH($A45,'2011'!$C$2:$CV$2,0))</f>
        <v>491</v>
      </c>
      <c r="C45" s="49">
        <f t="shared" si="5"/>
        <v>2.1239780248302114</v>
      </c>
      <c r="D45" s="286">
        <f t="shared" si="6"/>
        <v>77.39307535641548</v>
      </c>
      <c r="E45" s="288">
        <f>INDEX('2021'!$C$3:$DP$71,MATCH($A$6,'2021'!$B$3:$B$71,0),MATCH($A45,'2021'!$C$2:$DP$2,0))</f>
        <v>871</v>
      </c>
      <c r="F45" s="286">
        <f t="shared" si="7"/>
        <v>3.5566989260484303</v>
      </c>
      <c r="G45" s="278"/>
      <c r="H45" s="39">
        <v>4.2126887246467444</v>
      </c>
      <c r="J45" s="328"/>
      <c r="K45" s="241"/>
      <c r="L45" s="241"/>
      <c r="M45" s="241"/>
      <c r="N45" s="241"/>
      <c r="O45" s="241"/>
      <c r="P45" s="68"/>
      <c r="Q45" s="315"/>
      <c r="R45" s="315"/>
      <c r="S45" s="326"/>
      <c r="BB45" s="78" t="s">
        <v>28</v>
      </c>
      <c r="BC45" s="310">
        <v>48232</v>
      </c>
      <c r="BD45" s="310" t="s">
        <v>233</v>
      </c>
      <c r="BE45" s="310">
        <v>32532</v>
      </c>
      <c r="BF45" s="77">
        <f t="shared" si="2"/>
        <v>15700</v>
      </c>
      <c r="BG45" s="78">
        <f t="shared" si="3"/>
        <v>48.260174597319562</v>
      </c>
    </row>
    <row r="46" spans="1:59" ht="12" customHeight="1">
      <c r="A46" s="279" t="s">
        <v>29</v>
      </c>
      <c r="B46" s="48">
        <f>INDEX('2011'!$C$3:$DP$72,MATCH($A$6,'2011'!$B$3:$B$71,0),MATCH($A46,'2011'!$C$2:$CV$2,0))</f>
        <v>153</v>
      </c>
      <c r="C46" s="49">
        <f t="shared" si="5"/>
        <v>0.66185058614872172</v>
      </c>
      <c r="D46" s="286">
        <f t="shared" si="6"/>
        <v>-1.9607843137254901</v>
      </c>
      <c r="E46" s="288">
        <f>INDEX('2021'!$C$3:$DP$71,MATCH($A$6,'2021'!$B$3:$B$71,0),MATCH($A46,'2021'!$C$2:$DP$2,0))</f>
        <v>150</v>
      </c>
      <c r="F46" s="286">
        <f t="shared" si="7"/>
        <v>0.61251990689697422</v>
      </c>
      <c r="G46" s="278"/>
      <c r="H46" s="39">
        <v>1.0906419825979412</v>
      </c>
      <c r="J46" s="328"/>
      <c r="K46" s="241"/>
      <c r="L46" s="241"/>
      <c r="M46" s="241"/>
      <c r="N46" s="241"/>
      <c r="O46" s="241"/>
      <c r="P46" s="68"/>
      <c r="Q46" s="315"/>
      <c r="R46" s="315"/>
      <c r="S46" s="326"/>
      <c r="AU46" s="68"/>
      <c r="AV46" s="68"/>
      <c r="AW46" s="68"/>
      <c r="AX46" s="68"/>
      <c r="AY46" s="68"/>
      <c r="AZ46" s="68"/>
      <c r="BA46" s="68"/>
      <c r="BB46" s="78" t="s">
        <v>29</v>
      </c>
      <c r="BC46" s="310">
        <v>12487</v>
      </c>
      <c r="BD46" s="310" t="s">
        <v>234</v>
      </c>
      <c r="BE46" s="310">
        <v>12712</v>
      </c>
      <c r="BF46" s="77">
        <f t="shared" si="2"/>
        <v>-225</v>
      </c>
      <c r="BG46" s="78">
        <f t="shared" si="3"/>
        <v>-1.7699811202013847</v>
      </c>
    </row>
    <row r="47" spans="1:59" ht="12" customHeight="1">
      <c r="A47" s="279" t="s">
        <v>390</v>
      </c>
      <c r="B47" s="48">
        <f>INDEX('2011'!$C$3:$DP$72,MATCH($A$6,'2011'!$B$3:$B$71,0),MATCH($A47,'2011'!$C$2:$CV$2,0))</f>
        <v>601</v>
      </c>
      <c r="C47" s="49">
        <f t="shared" si="5"/>
        <v>2.5998183155253711</v>
      </c>
      <c r="D47" s="286">
        <f t="shared" si="6"/>
        <v>10.8153078202995</v>
      </c>
      <c r="E47" s="288">
        <f>INDEX('2021'!$C$3:$DP$71,MATCH($A$6,'2021'!$B$3:$B$71,0),MATCH($A47,'2021'!$C$2:$DP$2,0))</f>
        <v>666</v>
      </c>
      <c r="F47" s="286">
        <f t="shared" si="7"/>
        <v>2.719588386622565</v>
      </c>
      <c r="G47" s="278"/>
      <c r="H47" s="39">
        <v>2.8861354747310295</v>
      </c>
      <c r="J47" s="328"/>
      <c r="K47" s="241"/>
      <c r="L47" s="241"/>
      <c r="M47" s="241"/>
      <c r="N47" s="241"/>
      <c r="O47" s="241"/>
      <c r="P47" s="68"/>
      <c r="Q47" s="315"/>
      <c r="R47" s="315"/>
      <c r="S47" s="326"/>
      <c r="AU47" s="68"/>
      <c r="AV47" s="68"/>
      <c r="AW47" s="68"/>
      <c r="AX47" s="68"/>
      <c r="AY47" s="68"/>
      <c r="AZ47" s="68"/>
      <c r="BA47" s="68"/>
      <c r="BB47" s="78" t="s">
        <v>114</v>
      </c>
      <c r="BC47" s="310">
        <v>33044</v>
      </c>
      <c r="BD47" s="310" t="s">
        <v>235</v>
      </c>
      <c r="BE47" s="310">
        <v>31148</v>
      </c>
      <c r="BF47" s="77">
        <f t="shared" si="2"/>
        <v>1896</v>
      </c>
      <c r="BG47" s="78">
        <f t="shared" si="3"/>
        <v>6.0870681905740343</v>
      </c>
    </row>
    <row r="48" spans="1:59" ht="12" customHeight="1">
      <c r="A48" s="279" t="s">
        <v>30</v>
      </c>
      <c r="B48" s="48">
        <f>INDEX('2011'!$C$3:$DP$72,MATCH($A$6,'2011'!$B$3:$B$71,0),MATCH($A48,'2011'!$C$2:$CV$2,0))</f>
        <v>248</v>
      </c>
      <c r="C48" s="49">
        <f t="shared" si="5"/>
        <v>1.0728035644763594</v>
      </c>
      <c r="D48" s="286">
        <f t="shared" si="6"/>
        <v>115.3225806451613</v>
      </c>
      <c r="E48" s="288">
        <f>INDEX('2021'!$C$3:$DP$71,MATCH($A$6,'2021'!$B$3:$B$71,0),MATCH($A48,'2021'!$C$2:$DP$2,0))</f>
        <v>534</v>
      </c>
      <c r="F48" s="286">
        <f t="shared" si="7"/>
        <v>2.1805708685532279</v>
      </c>
      <c r="G48" s="278"/>
      <c r="H48" s="39">
        <v>5.8363801202177958</v>
      </c>
      <c r="J48" s="328"/>
      <c r="K48" s="241"/>
      <c r="L48" s="241"/>
      <c r="M48" s="241"/>
      <c r="N48" s="241"/>
      <c r="O48" s="241"/>
      <c r="P48" s="68"/>
      <c r="Q48" s="315"/>
      <c r="R48" s="315"/>
      <c r="S48" s="326"/>
      <c r="AU48" s="68"/>
      <c r="AV48" s="68"/>
      <c r="AW48" s="68"/>
      <c r="AX48" s="68"/>
      <c r="AY48" s="68"/>
      <c r="AZ48" s="68"/>
      <c r="BA48" s="68"/>
      <c r="BB48" s="78" t="s">
        <v>30</v>
      </c>
      <c r="BC48" s="310">
        <v>66822</v>
      </c>
      <c r="BD48" s="310" t="s">
        <v>236</v>
      </c>
      <c r="BE48" s="310">
        <v>29991</v>
      </c>
      <c r="BF48" s="77">
        <f t="shared" si="2"/>
        <v>36831</v>
      </c>
      <c r="BG48" s="78">
        <f t="shared" si="3"/>
        <v>122.80684205261578</v>
      </c>
    </row>
    <row r="49" spans="1:59" ht="12" customHeight="1">
      <c r="A49" s="279" t="s">
        <v>31</v>
      </c>
      <c r="B49" s="48">
        <f>INDEX('2011'!$C$3:$DP$72,MATCH($A$6,'2011'!$B$3:$B$71,0),MATCH($A49,'2011'!$C$2:$CV$2,0))</f>
        <v>741</v>
      </c>
      <c r="C49" s="49">
        <f t="shared" si="5"/>
        <v>3.205433230955574</v>
      </c>
      <c r="D49" s="286">
        <f t="shared" si="6"/>
        <v>-16.464237516869098</v>
      </c>
      <c r="E49" s="288">
        <f>INDEX('2021'!$C$3:$DP$71,MATCH($A$6,'2021'!$B$3:$B$71,0),MATCH($A49,'2021'!$C$2:$DP$2,0))</f>
        <v>619</v>
      </c>
      <c r="F49" s="286">
        <f t="shared" si="7"/>
        <v>2.5276654824615132</v>
      </c>
      <c r="G49" s="278"/>
      <c r="H49" s="39">
        <v>3.9057682532085156</v>
      </c>
      <c r="J49" s="328"/>
      <c r="K49" s="241"/>
      <c r="L49" s="241"/>
      <c r="M49" s="241"/>
      <c r="N49" s="241"/>
      <c r="O49" s="241"/>
      <c r="P49" s="68"/>
      <c r="Q49" s="315"/>
      <c r="R49" s="315"/>
      <c r="S49" s="326"/>
      <c r="AU49" s="68"/>
      <c r="AV49" s="68"/>
      <c r="AW49" s="68"/>
      <c r="AX49" s="68"/>
      <c r="AY49" s="68"/>
      <c r="AZ49" s="68"/>
      <c r="BA49" s="68"/>
      <c r="BB49" s="78" t="s">
        <v>31</v>
      </c>
      <c r="BC49" s="310">
        <v>44718</v>
      </c>
      <c r="BD49" s="310" t="s">
        <v>237</v>
      </c>
      <c r="BE49" s="310">
        <v>47641</v>
      </c>
      <c r="BF49" s="77">
        <f t="shared" si="2"/>
        <v>-2923</v>
      </c>
      <c r="BG49" s="78">
        <f t="shared" si="3"/>
        <v>-6.1354715476165484</v>
      </c>
    </row>
    <row r="50" spans="1:59" ht="12" customHeight="1">
      <c r="A50" s="279" t="s">
        <v>32</v>
      </c>
      <c r="B50" s="48">
        <f>INDEX('2011'!$C$3:$DP$72,MATCH($A$6,'2011'!$B$3:$B$71,0),MATCH($A50,'2011'!$C$2:$CV$2,0))</f>
        <v>232</v>
      </c>
      <c r="C50" s="49">
        <f t="shared" si="5"/>
        <v>1.0035904312843362</v>
      </c>
      <c r="D50" s="286">
        <f t="shared" si="6"/>
        <v>-31.03448275862069</v>
      </c>
      <c r="E50" s="288">
        <f>INDEX('2021'!$C$3:$DP$71,MATCH($A$6,'2021'!$B$3:$B$71,0),MATCH($A50,'2021'!$C$2:$DP$2,0))</f>
        <v>160</v>
      </c>
      <c r="F50" s="286">
        <f t="shared" si="7"/>
        <v>0.65335456735677244</v>
      </c>
      <c r="G50" s="278"/>
      <c r="H50" s="39">
        <v>1.2420060056492932</v>
      </c>
      <c r="J50" s="328"/>
      <c r="K50" s="241"/>
      <c r="L50" s="241"/>
      <c r="M50" s="241"/>
      <c r="N50" s="241"/>
      <c r="O50" s="241"/>
      <c r="P50" s="68"/>
      <c r="Q50" s="315"/>
      <c r="R50" s="315"/>
      <c r="S50" s="326"/>
      <c r="AU50" s="68"/>
      <c r="AV50" s="68"/>
      <c r="AW50" s="68"/>
      <c r="AX50" s="68"/>
      <c r="AY50" s="68"/>
      <c r="AZ50" s="68"/>
      <c r="BA50" s="68"/>
      <c r="BB50" s="78" t="s">
        <v>32</v>
      </c>
      <c r="BC50" s="310">
        <v>14220</v>
      </c>
      <c r="BD50" s="310" t="s">
        <v>238</v>
      </c>
      <c r="BE50" s="310">
        <v>18728</v>
      </c>
      <c r="BF50" s="77">
        <f t="shared" si="2"/>
        <v>-4508</v>
      </c>
      <c r="BG50" s="78">
        <f t="shared" si="3"/>
        <v>-24.070909867577956</v>
      </c>
    </row>
    <row r="51" spans="1:59" ht="12" customHeight="1">
      <c r="A51" s="279" t="s">
        <v>33</v>
      </c>
      <c r="B51" s="48">
        <f>INDEX('2011'!$C$3:$DP$72,MATCH($A$6,'2011'!$B$3:$B$71,0),MATCH($A51,'2011'!$C$2:$CV$2,0))</f>
        <v>143</v>
      </c>
      <c r="C51" s="49">
        <f t="shared" si="5"/>
        <v>0.61859237790370725</v>
      </c>
      <c r="D51" s="286">
        <f t="shared" si="6"/>
        <v>99.300699300699307</v>
      </c>
      <c r="E51" s="288">
        <f>INDEX('2021'!$C$3:$DP$71,MATCH($A$6,'2021'!$B$3:$B$71,0),MATCH($A51,'2021'!$C$2:$DP$2,0))</f>
        <v>285</v>
      </c>
      <c r="F51" s="286">
        <f t="shared" si="7"/>
        <v>1.1637878231042509</v>
      </c>
      <c r="G51" s="278"/>
      <c r="H51" s="39">
        <v>1.6766207654320557</v>
      </c>
      <c r="J51" s="328"/>
      <c r="K51" s="241"/>
      <c r="L51" s="241"/>
      <c r="M51" s="241"/>
      <c r="N51" s="241"/>
      <c r="O51" s="241"/>
      <c r="P51" s="68"/>
      <c r="Q51" s="315"/>
      <c r="R51" s="315"/>
      <c r="S51" s="326"/>
      <c r="AU51" s="68"/>
      <c r="AV51" s="68"/>
      <c r="AW51" s="68"/>
      <c r="AX51" s="68"/>
      <c r="AY51" s="68"/>
      <c r="AZ51" s="68"/>
      <c r="BA51" s="68"/>
      <c r="BB51" s="78" t="s">
        <v>33</v>
      </c>
      <c r="BC51" s="310">
        <v>19196</v>
      </c>
      <c r="BD51" s="310" t="s">
        <v>239</v>
      </c>
      <c r="BE51" s="310">
        <v>10910</v>
      </c>
      <c r="BF51" s="77">
        <f t="shared" si="2"/>
        <v>8286</v>
      </c>
      <c r="BG51" s="78">
        <f t="shared" si="3"/>
        <v>75.948670944087993</v>
      </c>
    </row>
    <row r="52" spans="1:59" ht="12" customHeight="1">
      <c r="A52" s="279" t="s">
        <v>34</v>
      </c>
      <c r="B52" s="48">
        <f>INDEX('2011'!$C$3:$DP$72,MATCH($A$6,'2011'!$B$3:$B$71,0),MATCH($A52,'2011'!$C$2:$CV$2,0))</f>
        <v>124</v>
      </c>
      <c r="C52" s="49">
        <f t="shared" si="5"/>
        <v>0.53640178223817969</v>
      </c>
      <c r="D52" s="286">
        <f t="shared" si="6"/>
        <v>484.67741935483872</v>
      </c>
      <c r="E52" s="288">
        <f>INDEX('2021'!$C$3:$DP$71,MATCH($A$6,'2021'!$B$3:$B$71,0),MATCH($A52,'2021'!$C$2:$DP$2,0))</f>
        <v>725</v>
      </c>
      <c r="F52" s="286">
        <f t="shared" si="7"/>
        <v>2.9605128833353751</v>
      </c>
      <c r="G52" s="278"/>
      <c r="H52" s="39">
        <v>2.8621163712462505</v>
      </c>
      <c r="J52" s="328"/>
      <c r="K52" s="241"/>
      <c r="L52" s="241"/>
      <c r="M52" s="241"/>
      <c r="N52" s="241"/>
      <c r="O52" s="241"/>
      <c r="P52" s="68"/>
      <c r="Q52" s="315"/>
      <c r="R52" s="315"/>
      <c r="S52" s="326"/>
      <c r="AU52" s="68"/>
      <c r="AV52" s="68"/>
      <c r="AW52" s="68"/>
      <c r="AX52" s="68"/>
      <c r="AY52" s="68"/>
      <c r="AZ52" s="68"/>
      <c r="BA52" s="68"/>
      <c r="BB52" s="78" t="s">
        <v>34</v>
      </c>
      <c r="BC52" s="310">
        <v>32769</v>
      </c>
      <c r="BD52" s="310" t="s">
        <v>240</v>
      </c>
      <c r="BE52" s="310">
        <v>10894</v>
      </c>
      <c r="BF52" s="77">
        <f t="shared" si="2"/>
        <v>21875</v>
      </c>
      <c r="BG52" s="78">
        <f t="shared" si="3"/>
        <v>200.79860473655225</v>
      </c>
    </row>
    <row r="53" spans="1:59" ht="6" customHeight="1">
      <c r="A53" s="27"/>
      <c r="B53" s="48"/>
      <c r="C53" s="49"/>
      <c r="D53" s="286"/>
      <c r="E53" s="288"/>
      <c r="F53" s="286"/>
      <c r="G53" s="278"/>
      <c r="H53" s="39"/>
      <c r="J53" s="328"/>
      <c r="K53" s="241"/>
      <c r="L53" s="241"/>
      <c r="M53" s="241"/>
      <c r="N53" s="241"/>
      <c r="O53" s="241"/>
      <c r="P53" s="68"/>
      <c r="Q53" s="315"/>
      <c r="R53" s="315"/>
      <c r="S53" s="326"/>
      <c r="AU53" s="68"/>
      <c r="AV53" s="68"/>
      <c r="AW53" s="68"/>
      <c r="AX53" s="68"/>
      <c r="AY53" s="68"/>
      <c r="AZ53" s="68"/>
      <c r="BA53" s="68"/>
      <c r="BB53" s="75"/>
      <c r="BC53" s="314"/>
      <c r="BD53" s="314"/>
      <c r="BE53" s="314"/>
      <c r="BF53" s="77">
        <f t="shared" si="2"/>
        <v>0</v>
      </c>
      <c r="BG53" s="78" t="e">
        <f t="shared" si="3"/>
        <v>#DIV/0!</v>
      </c>
    </row>
    <row r="54" spans="1:59" ht="12" customHeight="1">
      <c r="A54" s="27" t="s">
        <v>35</v>
      </c>
      <c r="B54" s="48">
        <f>INDEX('2011'!$C$3:$DP$72,MATCH($A$6,'2011'!$B$3:$B$71,0),MATCH($A54,'2011'!$C$2:$CV$2,0))</f>
        <v>4343</v>
      </c>
      <c r="C54" s="49">
        <f t="shared" ref="C54:C62" si="8">B54/$B$10*100</f>
        <v>18.787039840809793</v>
      </c>
      <c r="D54" s="286">
        <f t="shared" ref="D54:D62" si="9">(E54-B54)/B54*100</f>
        <v>20.032235781717706</v>
      </c>
      <c r="E54" s="288">
        <f>INDEX('2021'!$C$3:$DP$71,MATCH($A$6,'2021'!$B$3:$B$71,0),MATCH($A54,'2021'!$C$2:$DP$2,0))</f>
        <v>5213</v>
      </c>
      <c r="F54" s="286">
        <f t="shared" ref="F54:F62" si="10">E54/SUM($E$54:$E$62)*100</f>
        <v>21.287977785037569</v>
      </c>
      <c r="G54" s="278"/>
      <c r="H54" s="39">
        <v>24.135111977549464</v>
      </c>
      <c r="J54" s="328"/>
      <c r="K54" s="241"/>
      <c r="L54" s="241"/>
      <c r="M54" s="241"/>
      <c r="N54" s="241"/>
      <c r="O54" s="241"/>
      <c r="P54" s="68"/>
      <c r="Q54" s="315"/>
      <c r="R54" s="315"/>
      <c r="S54" s="326"/>
      <c r="AU54" s="68"/>
      <c r="AV54" s="68"/>
      <c r="AW54" s="68"/>
      <c r="AX54" s="68"/>
      <c r="AY54" s="68"/>
      <c r="AZ54" s="68"/>
      <c r="BA54" s="68"/>
      <c r="BB54" s="78" t="s">
        <v>35</v>
      </c>
      <c r="BC54" s="310">
        <v>276327</v>
      </c>
      <c r="BD54" s="310" t="s">
        <v>241</v>
      </c>
      <c r="BE54" s="310">
        <v>494358</v>
      </c>
      <c r="BF54" s="77">
        <f t="shared" si="2"/>
        <v>-218031</v>
      </c>
      <c r="BG54" s="78">
        <f t="shared" si="3"/>
        <v>-44.10386804704283</v>
      </c>
    </row>
    <row r="55" spans="1:59" ht="12" customHeight="1">
      <c r="A55" s="27" t="s">
        <v>36</v>
      </c>
      <c r="B55" s="48">
        <f>INDEX('2011'!$C$3:$DP$72,MATCH($A$6,'2011'!$B$3:$B$71,0),MATCH($A55,'2011'!$C$2:$CV$2,0))</f>
        <v>11421</v>
      </c>
      <c r="C55" s="49">
        <f t="shared" si="8"/>
        <v>49.405199636631053</v>
      </c>
      <c r="D55" s="286">
        <f t="shared" si="9"/>
        <v>-25.409333683565361</v>
      </c>
      <c r="E55" s="288">
        <f>INDEX('2021'!$C$3:$DP$71,MATCH($A$6,'2021'!$B$3:$B$71,0),MATCH($A55,'2021'!$C$2:$DP$2,0))</f>
        <v>8519</v>
      </c>
      <c r="F55" s="286">
        <f t="shared" si="10"/>
        <v>34.788467820973537</v>
      </c>
      <c r="G55" s="278"/>
      <c r="H55" s="39">
        <v>34.011723120540616</v>
      </c>
      <c r="J55" s="328"/>
      <c r="K55" s="241"/>
      <c r="L55" s="241"/>
      <c r="M55" s="241"/>
      <c r="N55" s="241"/>
      <c r="O55" s="241"/>
      <c r="P55" s="68"/>
      <c r="Q55" s="315"/>
      <c r="R55" s="315"/>
      <c r="S55" s="326"/>
      <c r="AU55" s="68"/>
      <c r="AV55" s="68"/>
      <c r="AW55" s="68"/>
      <c r="AX55" s="68"/>
      <c r="AY55" s="68"/>
      <c r="AZ55" s="68"/>
      <c r="BA55" s="68"/>
      <c r="BB55" s="78" t="s">
        <v>36</v>
      </c>
      <c r="BC55" s="310">
        <v>389406</v>
      </c>
      <c r="BD55" s="310" t="s">
        <v>242</v>
      </c>
      <c r="BE55" s="310">
        <v>4780</v>
      </c>
      <c r="BF55" s="77">
        <f t="shared" si="2"/>
        <v>384626</v>
      </c>
      <c r="BG55" s="78">
        <f t="shared" si="3"/>
        <v>8046.5690376569046</v>
      </c>
    </row>
    <row r="56" spans="1:59" ht="12" customHeight="1">
      <c r="A56" s="27" t="s">
        <v>37</v>
      </c>
      <c r="B56" s="48">
        <f>INDEX('2011'!$C$3:$DP$72,MATCH($A$6,'2011'!$B$3:$B$71,0),MATCH($A56,'2011'!$C$2:$CV$2,0))</f>
        <v>55</v>
      </c>
      <c r="C56" s="49">
        <f t="shared" si="8"/>
        <v>0.23792014534757969</v>
      </c>
      <c r="D56" s="286">
        <f t="shared" si="9"/>
        <v>5.4545454545454541</v>
      </c>
      <c r="E56" s="288">
        <f>INDEX('2021'!$C$3:$DP$71,MATCH($A$6,'2021'!$B$3:$B$71,0),MATCH($A56,'2021'!$C$2:$DP$2,0))</f>
        <v>58</v>
      </c>
      <c r="F56" s="286">
        <f t="shared" si="10"/>
        <v>0.23685070238484157</v>
      </c>
      <c r="G56" s="278"/>
      <c r="H56" s="39">
        <v>0.37906677951327478</v>
      </c>
      <c r="J56" s="328"/>
      <c r="K56" s="241"/>
      <c r="L56" s="241"/>
      <c r="M56" s="241"/>
      <c r="N56" s="241"/>
      <c r="O56" s="241"/>
      <c r="P56" s="68"/>
      <c r="Q56" s="315"/>
      <c r="R56" s="315"/>
      <c r="S56" s="326"/>
      <c r="AU56" s="68"/>
      <c r="AV56" s="68"/>
      <c r="AW56" s="68"/>
      <c r="AX56" s="68"/>
      <c r="AY56" s="68"/>
      <c r="AZ56" s="68"/>
      <c r="BA56" s="68"/>
      <c r="BB56" s="78" t="s">
        <v>37</v>
      </c>
      <c r="BC56" s="310">
        <v>4340</v>
      </c>
      <c r="BD56" s="310" t="s">
        <v>243</v>
      </c>
      <c r="BE56" s="310">
        <v>22362</v>
      </c>
      <c r="BF56" s="77">
        <f t="shared" si="2"/>
        <v>-18022</v>
      </c>
      <c r="BG56" s="78">
        <f t="shared" si="3"/>
        <v>-80.592075842947864</v>
      </c>
    </row>
    <row r="57" spans="1:59" ht="12" customHeight="1">
      <c r="A57" s="27" t="s">
        <v>38</v>
      </c>
      <c r="B57" s="48">
        <f>INDEX('2011'!$C$3:$DP$72,MATCH($A$6,'2011'!$B$3:$B$71,0),MATCH($A57,'2011'!$C$2:$CV$2,0))</f>
        <v>661</v>
      </c>
      <c r="C57" s="49">
        <f t="shared" si="8"/>
        <v>2.8593675649954577</v>
      </c>
      <c r="D57" s="286">
        <f t="shared" si="9"/>
        <v>4.3872919818456886</v>
      </c>
      <c r="E57" s="288">
        <f>INDEX('2021'!$C$3:$DP$71,MATCH($A$6,'2021'!$B$3:$B$71,0),MATCH($A57,'2021'!$C$2:$DP$2,0))</f>
        <v>690</v>
      </c>
      <c r="F57" s="286">
        <f t="shared" si="10"/>
        <v>2.8177066318196666</v>
      </c>
      <c r="G57" s="278"/>
      <c r="H57" s="39">
        <v>1.9212746426160148</v>
      </c>
      <c r="J57" s="328"/>
      <c r="K57" s="241"/>
      <c r="L57" s="241"/>
      <c r="M57" s="241"/>
      <c r="N57" s="241"/>
      <c r="O57" s="241"/>
      <c r="P57" s="68"/>
      <c r="Q57" s="315"/>
      <c r="R57" s="315"/>
      <c r="S57" s="326"/>
      <c r="AU57" s="68"/>
      <c r="AV57" s="68"/>
      <c r="AW57" s="68"/>
      <c r="AX57" s="68"/>
      <c r="AY57" s="68"/>
      <c r="AZ57" s="68"/>
      <c r="BA57" s="68"/>
      <c r="BB57" s="78" t="s">
        <v>38</v>
      </c>
      <c r="BC57" s="310">
        <v>21997</v>
      </c>
      <c r="BD57" s="310" t="s">
        <v>244</v>
      </c>
      <c r="BE57" s="310">
        <v>2205</v>
      </c>
      <c r="BF57" s="77">
        <f t="shared" si="2"/>
        <v>19792</v>
      </c>
      <c r="BG57" s="78">
        <f t="shared" si="3"/>
        <v>897.59637188208626</v>
      </c>
    </row>
    <row r="58" spans="1:59" ht="12" customHeight="1">
      <c r="A58" s="27" t="s">
        <v>39</v>
      </c>
      <c r="B58" s="48">
        <f>INDEX('2011'!$C$3:$DP$72,MATCH($A$6,'2011'!$B$3:$B$71,0),MATCH($A58,'2011'!$C$2:$CV$2,0))</f>
        <v>16</v>
      </c>
      <c r="C58" s="49">
        <f t="shared" si="8"/>
        <v>6.9213133192023185E-2</v>
      </c>
      <c r="D58" s="286">
        <f t="shared" si="9"/>
        <v>-56.25</v>
      </c>
      <c r="E58" s="288">
        <f>INDEX('2021'!$C$3:$DP$71,MATCH($A$6,'2021'!$B$3:$B$71,0),MATCH($A58,'2021'!$C$2:$DP$2,0))</f>
        <v>7</v>
      </c>
      <c r="F58" s="286">
        <f t="shared" si="10"/>
        <v>2.8585429598170533E-2</v>
      </c>
      <c r="G58" s="278"/>
      <c r="H58" s="39">
        <v>0.14734692558499873</v>
      </c>
      <c r="J58" s="328"/>
      <c r="K58" s="241"/>
      <c r="L58" s="241"/>
      <c r="M58" s="241"/>
      <c r="N58" s="241"/>
      <c r="O58" s="241"/>
      <c r="P58" s="68"/>
      <c r="Q58" s="315"/>
      <c r="R58" s="315"/>
      <c r="S58" s="326"/>
      <c r="AU58" s="68"/>
      <c r="AV58" s="68"/>
      <c r="AW58" s="68"/>
      <c r="AX58" s="68"/>
      <c r="AY58" s="68"/>
      <c r="AZ58" s="68"/>
      <c r="BA58" s="68"/>
      <c r="BB58" s="78" t="s">
        <v>39</v>
      </c>
      <c r="BC58" s="310">
        <v>1687</v>
      </c>
      <c r="BD58" s="310" t="s">
        <v>245</v>
      </c>
      <c r="BE58" s="310">
        <v>234411</v>
      </c>
      <c r="BF58" s="77">
        <f t="shared" si="2"/>
        <v>-232724</v>
      </c>
      <c r="BG58" s="78">
        <f t="shared" si="3"/>
        <v>-99.280323875586035</v>
      </c>
    </row>
    <row r="59" spans="1:59" ht="12" customHeight="1">
      <c r="A59" s="27" t="s">
        <v>40</v>
      </c>
      <c r="B59" s="48">
        <f>INDEX('2011'!$C$3:$DP$72,MATCH($A$6,'2011'!$B$3:$B$71,0),MATCH($A59,'2011'!$C$2:$CV$2,0))</f>
        <v>4206</v>
      </c>
      <c r="C59" s="49">
        <f t="shared" si="8"/>
        <v>18.194402387853096</v>
      </c>
      <c r="D59" s="286">
        <f t="shared" si="9"/>
        <v>83.262006657156434</v>
      </c>
      <c r="E59" s="288">
        <f>INDEX('2021'!$C$3:$DP$71,MATCH($A$6,'2021'!$B$3:$B$71,0),MATCH($A59,'2021'!$C$2:$DP$2,0))</f>
        <v>7708</v>
      </c>
      <c r="F59" s="286">
        <f t="shared" si="10"/>
        <v>31.476641620385493</v>
      </c>
      <c r="G59" s="278"/>
      <c r="H59" s="39">
        <v>29.854653219403676</v>
      </c>
      <c r="J59" s="328"/>
      <c r="K59" s="241"/>
      <c r="L59" s="241"/>
      <c r="M59" s="241"/>
      <c r="N59" s="241"/>
      <c r="O59" s="241"/>
      <c r="P59" s="68"/>
      <c r="Q59" s="315"/>
      <c r="R59" s="315"/>
      <c r="S59" s="326"/>
      <c r="AU59" s="68"/>
      <c r="AV59" s="68"/>
      <c r="AW59" s="68"/>
      <c r="AX59" s="68"/>
      <c r="AY59" s="68"/>
      <c r="AZ59" s="68"/>
      <c r="BA59" s="68"/>
      <c r="BB59" s="78" t="s">
        <v>40</v>
      </c>
      <c r="BC59" s="310">
        <v>341811</v>
      </c>
      <c r="BD59" s="310" t="s">
        <v>246</v>
      </c>
      <c r="BE59" s="310">
        <v>32376</v>
      </c>
      <c r="BF59" s="77">
        <f t="shared" si="2"/>
        <v>309435</v>
      </c>
      <c r="BG59" s="78">
        <f t="shared" si="3"/>
        <v>955.75426241660489</v>
      </c>
    </row>
    <row r="60" spans="1:59" ht="12" customHeight="1">
      <c r="A60" s="27" t="s">
        <v>41</v>
      </c>
      <c r="B60" s="48">
        <f>INDEX('2011'!$C$3:$DP$72,MATCH($A$6,'2011'!$B$3:$B$71,0),MATCH($A60,'2011'!$C$2:$CV$2,0))</f>
        <v>799</v>
      </c>
      <c r="C60" s="49">
        <f t="shared" si="8"/>
        <v>3.4563308387766578</v>
      </c>
      <c r="D60" s="286">
        <f t="shared" si="9"/>
        <v>-0.12515644555694619</v>
      </c>
      <c r="E60" s="288">
        <f>INDEX('2021'!$C$3:$DP$71,MATCH($A$6,'2021'!$B$3:$B$71,0),MATCH($A60,'2021'!$C$2:$DP$2,0))</f>
        <v>798</v>
      </c>
      <c r="F60" s="286">
        <f t="shared" si="10"/>
        <v>3.2587389741914405</v>
      </c>
      <c r="G60" s="278"/>
      <c r="H60" s="39">
        <v>2.8933101700821982</v>
      </c>
      <c r="J60" s="328"/>
      <c r="K60" s="241"/>
      <c r="L60" s="241"/>
      <c r="M60" s="241"/>
      <c r="N60" s="241"/>
      <c r="O60" s="241"/>
      <c r="P60" s="68"/>
      <c r="Q60" s="315"/>
      <c r="R60" s="315"/>
      <c r="S60" s="326"/>
      <c r="AU60" s="68"/>
      <c r="AV60" s="68"/>
      <c r="AW60" s="68"/>
      <c r="AX60" s="68"/>
      <c r="AY60" s="68"/>
      <c r="AZ60" s="68"/>
      <c r="BA60" s="68"/>
      <c r="BB60" s="78" t="s">
        <v>41</v>
      </c>
      <c r="BC60" s="310">
        <v>33126</v>
      </c>
      <c r="BD60" s="310" t="s">
        <v>247</v>
      </c>
      <c r="BE60" s="310">
        <v>5646</v>
      </c>
      <c r="BF60" s="77">
        <f t="shared" si="2"/>
        <v>27480</v>
      </c>
      <c r="BG60" s="78">
        <f t="shared" si="3"/>
        <v>486.71625929861852</v>
      </c>
    </row>
    <row r="61" spans="1:59" ht="12" customHeight="1">
      <c r="A61" s="27" t="s">
        <v>42</v>
      </c>
      <c r="B61" s="48">
        <f>INDEX('2011'!$C$3:$DP$72,MATCH($A$6,'2011'!$B$3:$B$71,0),MATCH($A61,'2011'!$C$2:$CV$2,0))</f>
        <v>43</v>
      </c>
      <c r="C61" s="49">
        <f t="shared" si="8"/>
        <v>0.18601029545356229</v>
      </c>
      <c r="D61" s="286">
        <f t="shared" si="9"/>
        <v>153.48837209302326</v>
      </c>
      <c r="E61" s="288">
        <f>INDEX('2021'!$C$3:$DP$71,MATCH($A$6,'2021'!$B$3:$B$71,0),MATCH($A61,'2021'!$C$2:$DP$2,0))</f>
        <v>109</v>
      </c>
      <c r="F61" s="286">
        <f t="shared" si="10"/>
        <v>0.44511597517151258</v>
      </c>
      <c r="G61" s="278"/>
      <c r="H61" s="39">
        <v>0.5561101809126775</v>
      </c>
      <c r="J61" s="328"/>
      <c r="K61" s="241"/>
      <c r="L61" s="241"/>
      <c r="M61" s="241"/>
      <c r="N61" s="241"/>
      <c r="O61" s="241"/>
      <c r="P61" s="68"/>
      <c r="Q61" s="315"/>
      <c r="R61" s="315"/>
      <c r="S61" s="326"/>
      <c r="AU61" s="68"/>
      <c r="AV61" s="68"/>
      <c r="AW61" s="68"/>
      <c r="AX61" s="68"/>
      <c r="AY61" s="68"/>
      <c r="AZ61" s="68"/>
      <c r="BA61" s="68"/>
      <c r="BB61" s="78" t="s">
        <v>42</v>
      </c>
      <c r="BC61" s="310">
        <v>6367</v>
      </c>
      <c r="BD61" s="310" t="s">
        <v>248</v>
      </c>
      <c r="BE61" s="310">
        <v>206821</v>
      </c>
      <c r="BF61" s="77">
        <f t="shared" si="2"/>
        <v>-200454</v>
      </c>
      <c r="BG61" s="78">
        <f t="shared" si="3"/>
        <v>-96.92149249834398</v>
      </c>
    </row>
    <row r="62" spans="1:59" ht="12" customHeight="1" thickBot="1">
      <c r="A62" s="60" t="s">
        <v>43</v>
      </c>
      <c r="B62" s="63">
        <f>INDEX('2011'!$C$3:$DP$72,MATCH($A$6,'2011'!$B$3:$B$71,0),MATCH($A62,'2011'!$C$2:$CV$2,0))</f>
        <v>1573</v>
      </c>
      <c r="C62" s="62">
        <f t="shared" si="8"/>
        <v>6.804516156940779</v>
      </c>
      <c r="D62" s="292">
        <f t="shared" si="9"/>
        <v>-11.888111888111888</v>
      </c>
      <c r="E62" s="293">
        <f>INDEX('2021'!$C$3:$DP$71,MATCH($A$6,'2021'!$B$3:$B$71,0),MATCH($A62,'2021'!$C$2:$DP$2,0))</f>
        <v>1386</v>
      </c>
      <c r="F62" s="292">
        <f t="shared" si="10"/>
        <v>5.6599150604377657</v>
      </c>
      <c r="G62" s="278"/>
      <c r="H62" s="64">
        <v>6.1014029837970787</v>
      </c>
      <c r="J62" s="330"/>
      <c r="K62" s="331"/>
      <c r="L62" s="331"/>
      <c r="M62" s="331"/>
      <c r="N62" s="331"/>
      <c r="O62" s="331"/>
      <c r="P62" s="332"/>
      <c r="Q62" s="333"/>
      <c r="R62" s="333"/>
      <c r="S62" s="334"/>
      <c r="AU62" s="68"/>
      <c r="AV62" s="68"/>
      <c r="AW62" s="68"/>
      <c r="AX62" s="68"/>
      <c r="AY62" s="68"/>
      <c r="AZ62" s="68"/>
      <c r="BA62" s="68"/>
      <c r="BB62" s="78" t="s">
        <v>43</v>
      </c>
      <c r="BC62" s="310">
        <v>69856</v>
      </c>
      <c r="BD62" s="310" t="s">
        <v>249</v>
      </c>
      <c r="BE62" s="310">
        <v>70086</v>
      </c>
      <c r="BF62" s="77">
        <f t="shared" si="2"/>
        <v>-230</v>
      </c>
      <c r="BG62" s="78">
        <f t="shared" si="3"/>
        <v>-0.32816825043517961</v>
      </c>
    </row>
    <row r="63" spans="1:59" ht="12" customHeight="1" thickTop="1" thickBot="1">
      <c r="A63" s="54" t="s">
        <v>391</v>
      </c>
      <c r="B63" s="42"/>
      <c r="C63" s="43"/>
      <c r="D63" s="282"/>
      <c r="E63" s="290"/>
      <c r="F63" s="282"/>
      <c r="G63" s="278"/>
      <c r="H63" s="44"/>
      <c r="J63" s="335"/>
      <c r="K63" s="322"/>
      <c r="L63" s="322"/>
      <c r="M63" s="322"/>
      <c r="N63" s="322"/>
      <c r="O63" s="322"/>
      <c r="P63" s="336"/>
      <c r="Q63" s="323"/>
      <c r="R63" s="323"/>
      <c r="S63" s="324"/>
      <c r="AU63" s="68"/>
      <c r="AV63" s="68"/>
      <c r="AW63" s="68"/>
      <c r="AX63" s="68"/>
      <c r="AY63" s="68"/>
      <c r="AZ63" s="68"/>
      <c r="BA63" s="68"/>
      <c r="BB63" s="75"/>
      <c r="BC63" s="314"/>
      <c r="BD63" s="314"/>
      <c r="BE63" s="314"/>
      <c r="BF63" s="77">
        <f t="shared" si="2"/>
        <v>0</v>
      </c>
      <c r="BG63" s="78" t="e">
        <f t="shared" si="3"/>
        <v>#DIV/0!</v>
      </c>
    </row>
    <row r="64" spans="1:59" ht="12" customHeight="1">
      <c r="A64" s="274" t="s">
        <v>392</v>
      </c>
      <c r="B64" s="45">
        <f>INDEX('2011'!$C$3:$DP$72,MATCH($A$6,'2011'!$B$3:$B$71,0),MATCH($A64,'2011'!$C$2:$CV$2,0))</f>
        <v>10974</v>
      </c>
      <c r="C64" s="46">
        <f>B64/SUM(B15:B20)*100</f>
        <v>67.267377712394264</v>
      </c>
      <c r="D64" s="284">
        <f t="shared" ref="D64:D69" si="11">(E64-B64)/B64*100</f>
        <v>-1.7951521778749771</v>
      </c>
      <c r="E64" s="291">
        <f>INDEX('2021'!$C$3:$DP$71,MATCH($A$6,'2021'!$B$3:$B$71,0),MATCH($A64,'2021'!$C$2:$DP$2,0))</f>
        <v>10777</v>
      </c>
      <c r="F64" s="284">
        <f>E64/SUM(E15:E22)*100</f>
        <v>57.455883136962207</v>
      </c>
      <c r="G64" s="278"/>
      <c r="H64" s="47">
        <v>55.610585169881141</v>
      </c>
      <c r="J64" s="328"/>
      <c r="K64" s="241"/>
      <c r="L64" s="241"/>
      <c r="M64" s="241"/>
      <c r="N64" s="241"/>
      <c r="O64" s="241"/>
      <c r="P64" s="68"/>
      <c r="Q64" s="315"/>
      <c r="R64" s="315"/>
      <c r="S64" s="326"/>
      <c r="AU64" s="68"/>
      <c r="AV64" s="68"/>
      <c r="AW64" s="68"/>
      <c r="AX64" s="68"/>
      <c r="AY64" s="68"/>
      <c r="AZ64" s="68"/>
      <c r="BA64" s="68"/>
      <c r="BB64" s="78" t="s">
        <v>392</v>
      </c>
      <c r="BC64" s="310">
        <v>494724</v>
      </c>
      <c r="BD64" s="310" t="s">
        <v>250</v>
      </c>
      <c r="BE64" s="310">
        <v>488221</v>
      </c>
      <c r="BF64" s="77">
        <f t="shared" si="2"/>
        <v>6503</v>
      </c>
      <c r="BG64" s="78">
        <f t="shared" si="3"/>
        <v>1.3319787555226015</v>
      </c>
    </row>
    <row r="65" spans="1:59" ht="12" customHeight="1">
      <c r="A65" s="279" t="s">
        <v>393</v>
      </c>
      <c r="B65" s="48">
        <f>INDEX('2011'!$C$3:$DP$72,MATCH($A$6,'2011'!$B$3:$B$71,0),MATCH($A65,'2011'!$C$2:$CV$2,0))</f>
        <v>5979</v>
      </c>
      <c r="C65" s="49">
        <f>B65/$B$64*100</f>
        <v>54.483324220885734</v>
      </c>
      <c r="D65" s="286">
        <f t="shared" si="11"/>
        <v>-6.2217762167586548</v>
      </c>
      <c r="E65" s="288">
        <f>INDEX('2021'!$C$3:$DP$71,MATCH($A$6,'2021'!$B$3:$B$71,0),MATCH($A65,'2021'!$C$2:$DP$2,0))</f>
        <v>5607</v>
      </c>
      <c r="F65" s="49">
        <f>E65/$E$64*100</f>
        <v>52.027465899600998</v>
      </c>
      <c r="G65" s="278"/>
      <c r="H65" s="39">
        <v>51.630808289066231</v>
      </c>
      <c r="J65" s="328"/>
      <c r="K65" s="241"/>
      <c r="L65" s="241"/>
      <c r="M65" s="241"/>
      <c r="N65" s="241"/>
      <c r="O65" s="241"/>
      <c r="P65" s="68"/>
      <c r="Q65" s="315"/>
      <c r="R65" s="315"/>
      <c r="S65" s="326"/>
      <c r="AU65" s="68"/>
      <c r="AV65" s="68"/>
      <c r="AW65" s="68"/>
      <c r="AX65" s="68"/>
      <c r="AY65" s="68"/>
      <c r="AZ65" s="68"/>
      <c r="BA65" s="68"/>
      <c r="BB65" s="78" t="s">
        <v>393</v>
      </c>
      <c r="BC65" s="310">
        <v>255430</v>
      </c>
      <c r="BD65" s="310" t="s">
        <v>251</v>
      </c>
      <c r="BE65" s="310">
        <v>251668</v>
      </c>
      <c r="BF65" s="77">
        <f t="shared" si="2"/>
        <v>3762</v>
      </c>
      <c r="BG65" s="78">
        <f t="shared" si="3"/>
        <v>1.4948265174754041</v>
      </c>
    </row>
    <row r="66" spans="1:59" ht="12" customHeight="1">
      <c r="A66" s="279" t="s">
        <v>394</v>
      </c>
      <c r="B66" s="48">
        <f>INDEX('2011'!$C$3:$DP$72,MATCH($A$6,'2011'!$B$3:$B$71,0),MATCH($A66,'2011'!$C$2:$CV$2,0))</f>
        <v>2267</v>
      </c>
      <c r="C66" s="49">
        <f>B66/$B$64*100</f>
        <v>20.657918716967377</v>
      </c>
      <c r="D66" s="286">
        <f t="shared" si="11"/>
        <v>4.499338332598148</v>
      </c>
      <c r="E66" s="288">
        <f>INDEX('2021'!$C$3:$DP$71,MATCH($A$6,'2021'!$B$3:$B$71,0),MATCH($A66,'2021'!$C$2:$DP$2,0))</f>
        <v>2369</v>
      </c>
      <c r="F66" s="49">
        <f t="shared" ref="F66:F69" si="12">E66/$E$64*100</f>
        <v>21.981998700937179</v>
      </c>
      <c r="G66" s="278"/>
      <c r="H66" s="39">
        <v>20.510628148220018</v>
      </c>
      <c r="J66" s="328"/>
      <c r="K66" s="241"/>
      <c r="L66" s="241"/>
      <c r="M66" s="241"/>
      <c r="N66" s="241"/>
      <c r="O66" s="241"/>
      <c r="P66" s="68"/>
      <c r="Q66" s="315"/>
      <c r="R66" s="315"/>
      <c r="S66" s="326"/>
      <c r="AU66" s="68"/>
      <c r="AV66" s="68"/>
      <c r="AW66" s="68"/>
      <c r="AX66" s="68"/>
      <c r="AY66" s="68"/>
      <c r="AZ66" s="68"/>
      <c r="BA66" s="68"/>
      <c r="BB66" s="78" t="s">
        <v>394</v>
      </c>
      <c r="BC66" s="310">
        <v>101471</v>
      </c>
      <c r="BD66" s="310" t="s">
        <v>252</v>
      </c>
      <c r="BE66" s="310">
        <v>96186</v>
      </c>
      <c r="BF66" s="77">
        <f t="shared" si="2"/>
        <v>5285</v>
      </c>
      <c r="BG66" s="78">
        <f t="shared" si="3"/>
        <v>5.4945626182604537</v>
      </c>
    </row>
    <row r="67" spans="1:59" ht="12" customHeight="1">
      <c r="A67" s="279" t="s">
        <v>395</v>
      </c>
      <c r="B67" s="48">
        <f>INDEX('2011'!$C$3:$DP$72,MATCH($A$6,'2011'!$B$3:$B$71,0),MATCH($A67,'2011'!$C$2:$CV$2,0))</f>
        <v>1083</v>
      </c>
      <c r="C67" s="49">
        <f>B67/$B$64*100</f>
        <v>9.8687807545106612</v>
      </c>
      <c r="D67" s="286">
        <f t="shared" si="11"/>
        <v>28.531855955678669</v>
      </c>
      <c r="E67" s="288">
        <f>INDEX('2021'!$C$3:$DP$71,MATCH($A$6,'2021'!$B$3:$B$71,0),MATCH($A67,'2021'!$C$2:$DP$2,0))</f>
        <v>1392</v>
      </c>
      <c r="F67" s="49">
        <f t="shared" si="12"/>
        <v>12.916396028579383</v>
      </c>
      <c r="G67" s="278"/>
      <c r="H67" s="39">
        <v>13.051317502284101</v>
      </c>
      <c r="J67" s="328"/>
      <c r="K67" s="241"/>
      <c r="L67" s="241"/>
      <c r="M67" s="241"/>
      <c r="N67" s="241"/>
      <c r="O67" s="241"/>
      <c r="P67" s="68"/>
      <c r="Q67" s="315"/>
      <c r="R67" s="315"/>
      <c r="S67" s="326"/>
      <c r="AU67" s="68"/>
      <c r="AV67" s="68"/>
      <c r="AW67" s="68"/>
      <c r="AX67" s="68"/>
      <c r="AY67" s="68"/>
      <c r="AZ67" s="68"/>
      <c r="BA67" s="68"/>
      <c r="BB67" s="78" t="s">
        <v>395</v>
      </c>
      <c r="BC67" s="310">
        <v>64568</v>
      </c>
      <c r="BD67" s="310" t="s">
        <v>253</v>
      </c>
      <c r="BE67" s="310">
        <v>52825</v>
      </c>
      <c r="BF67" s="77">
        <f t="shared" si="2"/>
        <v>11743</v>
      </c>
      <c r="BG67" s="78">
        <f t="shared" si="3"/>
        <v>22.230004732607668</v>
      </c>
    </row>
    <row r="68" spans="1:59" ht="12" customHeight="1">
      <c r="A68" s="279" t="s">
        <v>396</v>
      </c>
      <c r="B68" s="48">
        <f>INDEX('2011'!$C$3:$DP$72,MATCH($A$6,'2011'!$B$3:$B$71,0),MATCH($A68,'2011'!$C$2:$CV$2,0))</f>
        <v>1125</v>
      </c>
      <c r="C68" s="49">
        <f>B68/$B$64*100</f>
        <v>10.251503553854565</v>
      </c>
      <c r="D68" s="286">
        <f t="shared" si="11"/>
        <v>-13.422222222222221</v>
      </c>
      <c r="E68" s="288">
        <f>INDEX('2021'!$C$3:$DP$71,MATCH($A$6,'2021'!$B$3:$B$71,0),MATCH($A68,'2021'!$C$2:$DP$2,0))</f>
        <v>974</v>
      </c>
      <c r="F68" s="49">
        <f t="shared" si="12"/>
        <v>9.037765611951377</v>
      </c>
      <c r="G68" s="278"/>
      <c r="H68" s="39">
        <v>8.4703794438919484</v>
      </c>
      <c r="J68" s="328"/>
      <c r="K68" s="241"/>
      <c r="L68" s="241"/>
      <c r="M68" s="241"/>
      <c r="N68" s="241"/>
      <c r="O68" s="241"/>
      <c r="P68" s="68"/>
      <c r="Q68" s="315"/>
      <c r="R68" s="315"/>
      <c r="S68" s="326"/>
      <c r="AU68" s="68"/>
      <c r="AV68" s="68"/>
      <c r="AW68" s="68"/>
      <c r="AX68" s="68"/>
      <c r="AY68" s="68"/>
      <c r="AZ68" s="68"/>
      <c r="BA68" s="68"/>
      <c r="BB68" s="77" t="s">
        <v>396</v>
      </c>
      <c r="BC68" s="310">
        <v>41905</v>
      </c>
      <c r="BD68" s="310" t="s">
        <v>254</v>
      </c>
      <c r="BE68" s="310">
        <v>54114</v>
      </c>
      <c r="BF68" s="77">
        <f t="shared" si="2"/>
        <v>-12209</v>
      </c>
      <c r="BG68" s="78">
        <f t="shared" si="3"/>
        <v>-22.561629153269024</v>
      </c>
    </row>
    <row r="69" spans="1:59" ht="12" customHeight="1" thickBot="1">
      <c r="A69" s="279" t="s">
        <v>397</v>
      </c>
      <c r="B69" s="48">
        <f>INDEX('2011'!$C$3:$DP$72,MATCH($A$6,'2011'!$B$3:$B$71,0),MATCH($A69,'2011'!$C$2:$CV$2,0))</f>
        <v>520</v>
      </c>
      <c r="C69" s="49">
        <f>B69/$B$64*100</f>
        <v>4.7384727537816662</v>
      </c>
      <c r="D69" s="286">
        <f t="shared" si="11"/>
        <v>-16.346153846153847</v>
      </c>
      <c r="E69" s="288">
        <f>INDEX('2021'!$C$3:$DP$71,MATCH($A$6,'2021'!$B$3:$B$71,0),MATCH($A69,'2021'!$C$2:$DP$2,0))</f>
        <v>435</v>
      </c>
      <c r="F69" s="49">
        <f t="shared" si="12"/>
        <v>4.0363737589310569</v>
      </c>
      <c r="G69" s="278"/>
      <c r="H69" s="39">
        <v>6.3368666165377068</v>
      </c>
      <c r="J69" s="328"/>
      <c r="K69" s="241"/>
      <c r="L69" s="241"/>
      <c r="M69" s="241"/>
      <c r="N69" s="241"/>
      <c r="O69" s="241"/>
      <c r="P69" s="68"/>
      <c r="Q69" s="315"/>
      <c r="R69" s="315"/>
      <c r="S69" s="326"/>
      <c r="AU69" s="68"/>
      <c r="AV69" s="68"/>
      <c r="AW69" s="68"/>
      <c r="AX69" s="68"/>
      <c r="AY69" s="68"/>
      <c r="AZ69" s="68"/>
      <c r="BA69" s="68"/>
      <c r="BB69" s="80" t="s">
        <v>397</v>
      </c>
      <c r="BC69" s="310">
        <v>31350</v>
      </c>
      <c r="BD69" s="310" t="s">
        <v>255</v>
      </c>
      <c r="BE69" s="310">
        <v>33428</v>
      </c>
      <c r="BF69" s="77">
        <f t="shared" si="2"/>
        <v>-2078</v>
      </c>
      <c r="BG69" s="78">
        <f t="shared" si="3"/>
        <v>-6.2163455785568988</v>
      </c>
    </row>
    <row r="70" spans="1:59" ht="12" customHeight="1" thickBot="1">
      <c r="A70" s="294" t="s">
        <v>398</v>
      </c>
      <c r="B70" s="42"/>
      <c r="C70" s="43"/>
      <c r="D70" s="282"/>
      <c r="E70" s="290"/>
      <c r="F70" s="282"/>
      <c r="G70" s="278"/>
      <c r="H70" s="44"/>
      <c r="J70" s="328"/>
      <c r="K70" s="241"/>
      <c r="L70" s="241"/>
      <c r="M70" s="241"/>
      <c r="N70" s="241"/>
      <c r="O70" s="241"/>
      <c r="P70" s="68"/>
      <c r="Q70" s="315"/>
      <c r="R70" s="315"/>
      <c r="S70" s="326"/>
      <c r="AU70" s="68"/>
      <c r="AV70" s="68"/>
      <c r="AW70" s="68"/>
      <c r="AX70" s="68"/>
      <c r="AY70" s="68"/>
      <c r="AZ70" s="68"/>
      <c r="BA70" s="68"/>
      <c r="BB70" s="75"/>
      <c r="BC70" s="314"/>
      <c r="BD70" s="314"/>
      <c r="BE70" s="314"/>
      <c r="BF70" s="77">
        <f t="shared" si="2"/>
        <v>0</v>
      </c>
      <c r="BG70" s="78" t="e">
        <f t="shared" si="3"/>
        <v>#DIV/0!</v>
      </c>
    </row>
    <row r="71" spans="1:59" ht="12" customHeight="1">
      <c r="A71" s="274" t="s">
        <v>399</v>
      </c>
      <c r="B71" s="45">
        <f>INDEX('2011'!$C$3:$DP$72,MATCH($A$6,'2011'!$B$3:$B$71,0),MATCH($A71,'2011'!$C$2:$CV$2,0))</f>
        <v>9690</v>
      </c>
      <c r="C71" s="46">
        <f t="shared" ref="C71:C80" si="13">B71/$B$71*100</f>
        <v>100</v>
      </c>
      <c r="D71" s="284">
        <f t="shared" ref="D71:D80" si="14">(E71-B71)/B71*100</f>
        <v>-7.223942208462332E-2</v>
      </c>
      <c r="E71" s="291">
        <f>INDEX('2021'!$C$3:$DP$71,MATCH($A$6,'2021'!$B$3:$B$71,0),MATCH($A71,'2021'!$C$2:$DP$2,0))</f>
        <v>9683</v>
      </c>
      <c r="F71" s="284">
        <f>E71/$E$71*100</f>
        <v>100</v>
      </c>
      <c r="G71" s="278"/>
      <c r="H71" s="35">
        <v>442417</v>
      </c>
      <c r="J71" s="328"/>
      <c r="K71" s="241"/>
      <c r="L71" s="241"/>
      <c r="M71" s="241"/>
      <c r="N71" s="241"/>
      <c r="O71" s="241"/>
      <c r="P71" s="67"/>
      <c r="Q71" s="315"/>
      <c r="R71" s="315"/>
      <c r="S71" s="326"/>
      <c r="AU71" s="67"/>
      <c r="AV71" s="67"/>
      <c r="AW71" s="67"/>
      <c r="AX71" s="67"/>
      <c r="AY71" s="67"/>
      <c r="AZ71" s="67"/>
      <c r="BA71" s="67"/>
      <c r="BB71" s="80" t="s">
        <v>399</v>
      </c>
      <c r="BC71" s="310">
        <v>442417</v>
      </c>
      <c r="BD71" s="310" t="s">
        <v>256</v>
      </c>
      <c r="BE71" s="310">
        <v>423691</v>
      </c>
      <c r="BF71" s="77">
        <f t="shared" si="2"/>
        <v>18726</v>
      </c>
      <c r="BG71" s="78">
        <f t="shared" si="3"/>
        <v>4.4197304167423903</v>
      </c>
    </row>
    <row r="72" spans="1:59" ht="12" customHeight="1">
      <c r="A72" s="27" t="s">
        <v>44</v>
      </c>
      <c r="B72" s="48">
        <f>INDEX('2011'!$C$3:$DP$72,MATCH($A$6,'2011'!$B$3:$B$71,0),MATCH($A72,'2011'!$C$2:$CV$2,0))</f>
        <v>688</v>
      </c>
      <c r="C72" s="49">
        <f t="shared" si="13"/>
        <v>7.1001031991744066</v>
      </c>
      <c r="D72" s="286">
        <f t="shared" si="14"/>
        <v>14.244186046511627</v>
      </c>
      <c r="E72" s="288">
        <f>INDEX('2021'!$C$3:$DP$71,MATCH($A$6,'2021'!$B$3:$B$71,0),MATCH($A72,'2021'!$C$2:$DP$2,0))</f>
        <v>786</v>
      </c>
      <c r="F72" s="286">
        <f t="shared" ref="F72:F80" si="15">E72/$E$71*100</f>
        <v>8.1173190127026746</v>
      </c>
      <c r="G72" s="278"/>
      <c r="H72" s="58">
        <v>9.2609461209673221</v>
      </c>
      <c r="J72" s="328"/>
      <c r="K72" s="241"/>
      <c r="L72" s="241"/>
      <c r="M72" s="241"/>
      <c r="N72" s="241"/>
      <c r="O72" s="241"/>
      <c r="P72" s="70"/>
      <c r="Q72" s="315"/>
      <c r="R72" s="315"/>
      <c r="S72" s="326"/>
      <c r="AU72" s="70"/>
      <c r="AV72" s="70"/>
      <c r="AW72" s="70"/>
      <c r="AX72" s="70"/>
      <c r="AY72" s="70"/>
      <c r="AZ72" s="70"/>
      <c r="BA72" s="70"/>
      <c r="BB72" s="80" t="s">
        <v>44</v>
      </c>
      <c r="BC72" s="310">
        <v>40972</v>
      </c>
      <c r="BD72" s="310" t="s">
        <v>257</v>
      </c>
      <c r="BE72" s="310">
        <v>35160</v>
      </c>
      <c r="BF72" s="77">
        <f t="shared" si="2"/>
        <v>5812</v>
      </c>
      <c r="BG72" s="78">
        <f t="shared" si="3"/>
        <v>16.53014789533561</v>
      </c>
    </row>
    <row r="73" spans="1:59" ht="12" customHeight="1">
      <c r="A73" s="27" t="s">
        <v>45</v>
      </c>
      <c r="B73" s="48">
        <f>INDEX('2011'!$C$3:$DP$72,MATCH($A$6,'2011'!$B$3:$B$71,0),MATCH($A73,'2011'!$C$2:$CV$2,0))</f>
        <v>1437</v>
      </c>
      <c r="C73" s="49">
        <f t="shared" si="13"/>
        <v>14.829721362229103</v>
      </c>
      <c r="D73" s="286">
        <f t="shared" si="14"/>
        <v>14.892136395267919</v>
      </c>
      <c r="E73" s="288">
        <f>INDEX('2021'!$C$3:$DP$71,MATCH($A$6,'2021'!$B$3:$B$71,0),MATCH($A73,'2021'!$C$2:$DP$2,0))</f>
        <v>1651</v>
      </c>
      <c r="F73" s="286">
        <f t="shared" si="15"/>
        <v>17.050500877827119</v>
      </c>
      <c r="G73" s="278"/>
      <c r="H73" s="58">
        <v>21.091865818899365</v>
      </c>
      <c r="J73" s="328"/>
      <c r="K73" s="241"/>
      <c r="L73" s="241"/>
      <c r="M73" s="241"/>
      <c r="N73" s="241"/>
      <c r="O73" s="241"/>
      <c r="P73" s="70"/>
      <c r="Q73" s="315"/>
      <c r="R73" s="315"/>
      <c r="S73" s="326"/>
      <c r="AU73" s="70"/>
      <c r="AV73" s="70"/>
      <c r="AW73" s="70"/>
      <c r="AX73" s="70"/>
      <c r="AY73" s="70"/>
      <c r="AZ73" s="70"/>
      <c r="BA73" s="70"/>
      <c r="BB73" s="80" t="s">
        <v>45</v>
      </c>
      <c r="BC73" s="310">
        <v>93314</v>
      </c>
      <c r="BD73" s="310" t="s">
        <v>258</v>
      </c>
      <c r="BE73" s="310">
        <v>77424</v>
      </c>
      <c r="BF73" s="77">
        <f t="shared" si="2"/>
        <v>15890</v>
      </c>
      <c r="BG73" s="78">
        <f t="shared" si="3"/>
        <v>20.523351932217402</v>
      </c>
    </row>
    <row r="74" spans="1:59" ht="12" customHeight="1">
      <c r="A74" s="27" t="s">
        <v>46</v>
      </c>
      <c r="B74" s="48">
        <f>INDEX('2011'!$C$3:$DP$72,MATCH($A$6,'2011'!$B$3:$B$71,0),MATCH($A74,'2011'!$C$2:$CV$2,0))</f>
        <v>1026</v>
      </c>
      <c r="C74" s="49">
        <f t="shared" si="13"/>
        <v>10.588235294117647</v>
      </c>
      <c r="D74" s="286">
        <f t="shared" si="14"/>
        <v>1.0721247563352825</v>
      </c>
      <c r="E74" s="288">
        <f>INDEX('2021'!$C$3:$DP$71,MATCH($A$6,'2021'!$B$3:$B$71,0),MATCH($A74,'2021'!$C$2:$DP$2,0))</f>
        <v>1037</v>
      </c>
      <c r="F74" s="286">
        <f t="shared" si="15"/>
        <v>10.709490860270577</v>
      </c>
      <c r="G74" s="278"/>
      <c r="H74" s="58">
        <v>11.347891242877195</v>
      </c>
      <c r="J74" s="328"/>
      <c r="K74" s="241"/>
      <c r="L74" s="241"/>
      <c r="M74" s="241"/>
      <c r="N74" s="241"/>
      <c r="O74" s="241"/>
      <c r="P74" s="70"/>
      <c r="Q74" s="315"/>
      <c r="R74" s="315"/>
      <c r="S74" s="326"/>
      <c r="AU74" s="70"/>
      <c r="AV74" s="70"/>
      <c r="AW74" s="70"/>
      <c r="AX74" s="70"/>
      <c r="AY74" s="70"/>
      <c r="AZ74" s="70"/>
      <c r="BA74" s="70"/>
      <c r="BB74" s="80" t="s">
        <v>46</v>
      </c>
      <c r="BC74" s="310">
        <v>50205</v>
      </c>
      <c r="BD74" s="310" t="s">
        <v>259</v>
      </c>
      <c r="BE74" s="310">
        <v>46762</v>
      </c>
      <c r="BF74" s="77">
        <f t="shared" si="2"/>
        <v>3443</v>
      </c>
      <c r="BG74" s="78">
        <f t="shared" si="3"/>
        <v>7.3628159616782858</v>
      </c>
    </row>
    <row r="75" spans="1:59" ht="12" customHeight="1">
      <c r="A75" s="27" t="s">
        <v>47</v>
      </c>
      <c r="B75" s="48">
        <f>INDEX('2011'!$C$3:$DP$72,MATCH($A$6,'2011'!$B$3:$B$71,0),MATCH($A75,'2011'!$C$2:$CV$2,0))</f>
        <v>1094</v>
      </c>
      <c r="C75" s="49">
        <f t="shared" si="13"/>
        <v>11.289989680082559</v>
      </c>
      <c r="D75" s="286">
        <f t="shared" si="14"/>
        <v>-13.619744058500913</v>
      </c>
      <c r="E75" s="288">
        <f>INDEX('2021'!$C$3:$DP$71,MATCH($A$6,'2021'!$B$3:$B$71,0),MATCH($A75,'2021'!$C$2:$DP$2,0))</f>
        <v>945</v>
      </c>
      <c r="F75" s="286">
        <f t="shared" si="15"/>
        <v>9.7593720954249719</v>
      </c>
      <c r="G75" s="278"/>
      <c r="H75" s="58">
        <v>9.3052482160495629</v>
      </c>
      <c r="J75" s="328"/>
      <c r="K75" s="241"/>
      <c r="L75" s="241"/>
      <c r="M75" s="241"/>
      <c r="N75" s="241"/>
      <c r="O75" s="241"/>
      <c r="P75" s="70"/>
      <c r="Q75" s="315"/>
      <c r="R75" s="315"/>
      <c r="S75" s="326"/>
      <c r="AU75" s="70"/>
      <c r="AV75" s="70"/>
      <c r="AW75" s="70"/>
      <c r="AX75" s="70"/>
      <c r="AY75" s="70"/>
      <c r="AZ75" s="70"/>
      <c r="BA75" s="70"/>
      <c r="BB75" s="80" t="s">
        <v>47</v>
      </c>
      <c r="BC75" s="310">
        <v>41168</v>
      </c>
      <c r="BD75" s="310" t="s">
        <v>260</v>
      </c>
      <c r="BE75" s="310">
        <v>49752</v>
      </c>
      <c r="BF75" s="77">
        <f t="shared" si="2"/>
        <v>-8584</v>
      </c>
      <c r="BG75" s="78">
        <f t="shared" si="3"/>
        <v>-17.253577745618269</v>
      </c>
    </row>
    <row r="76" spans="1:59" ht="12" customHeight="1">
      <c r="A76" s="27" t="s">
        <v>48</v>
      </c>
      <c r="B76" s="48">
        <f>INDEX('2011'!$C$3:$DP$72,MATCH($A$6,'2011'!$B$3:$B$71,0),MATCH($A76,'2011'!$C$2:$CV$2,0))</f>
        <v>1019</v>
      </c>
      <c r="C76" s="49">
        <f t="shared" si="13"/>
        <v>10.515995872033024</v>
      </c>
      <c r="D76" s="286">
        <f t="shared" si="14"/>
        <v>-9.2247301275760538</v>
      </c>
      <c r="E76" s="288">
        <f>INDEX('2021'!$C$3:$DP$71,MATCH($A$6,'2021'!$B$3:$B$71,0),MATCH($A76,'2021'!$C$2:$DP$2,0))</f>
        <v>925</v>
      </c>
      <c r="F76" s="286">
        <f t="shared" si="15"/>
        <v>9.5528245378498404</v>
      </c>
      <c r="G76" s="278"/>
      <c r="H76" s="58">
        <v>8.3342186217979872</v>
      </c>
      <c r="J76" s="328"/>
      <c r="K76" s="241"/>
      <c r="L76" s="241"/>
      <c r="M76" s="241"/>
      <c r="N76" s="241"/>
      <c r="O76" s="241"/>
      <c r="P76" s="70"/>
      <c r="Q76" s="315"/>
      <c r="R76" s="315"/>
      <c r="S76" s="326"/>
      <c r="AU76" s="70"/>
      <c r="AV76" s="70"/>
      <c r="AW76" s="70"/>
      <c r="AX76" s="70"/>
      <c r="AY76" s="70"/>
      <c r="AZ76" s="70"/>
      <c r="BA76" s="70"/>
      <c r="BB76" s="80" t="s">
        <v>48</v>
      </c>
      <c r="BC76" s="310">
        <v>36872</v>
      </c>
      <c r="BD76" s="310" t="s">
        <v>261</v>
      </c>
      <c r="BE76" s="310">
        <v>41640</v>
      </c>
      <c r="BF76" s="77">
        <f t="shared" ref="BF76:BF115" si="16">BC76-BE76</f>
        <v>-4768</v>
      </c>
      <c r="BG76" s="78">
        <f t="shared" ref="BG76:BG115" si="17">BF76/BE76*100</f>
        <v>-11.450528338136408</v>
      </c>
    </row>
    <row r="77" spans="1:59" ht="12" customHeight="1">
      <c r="A77" s="27" t="s">
        <v>49</v>
      </c>
      <c r="B77" s="48">
        <f>INDEX('2011'!$C$3:$DP$72,MATCH($A$6,'2011'!$B$3:$B$71,0),MATCH($A77,'2011'!$C$2:$CV$2,0))</f>
        <v>1156</v>
      </c>
      <c r="C77" s="49">
        <f t="shared" si="13"/>
        <v>11.929824561403509</v>
      </c>
      <c r="D77" s="286">
        <f t="shared" si="14"/>
        <v>-6.3148788927335637</v>
      </c>
      <c r="E77" s="288">
        <f>INDEX('2021'!$C$3:$DP$71,MATCH($A$6,'2021'!$B$3:$B$71,0),MATCH($A77,'2021'!$C$2:$DP$2,0))</f>
        <v>1083</v>
      </c>
      <c r="F77" s="286">
        <f t="shared" si="15"/>
        <v>11.18455024269338</v>
      </c>
      <c r="G77" s="278"/>
      <c r="H77" s="58">
        <v>10.253222638370588</v>
      </c>
      <c r="J77" s="328"/>
      <c r="K77" s="241"/>
      <c r="L77" s="241"/>
      <c r="M77" s="241"/>
      <c r="N77" s="241"/>
      <c r="O77" s="241"/>
      <c r="P77" s="70"/>
      <c r="Q77" s="315"/>
      <c r="R77" s="315"/>
      <c r="S77" s="326"/>
      <c r="AU77" s="70"/>
      <c r="AV77" s="70"/>
      <c r="AW77" s="70"/>
      <c r="AX77" s="70"/>
      <c r="AY77" s="70"/>
      <c r="AZ77" s="70"/>
      <c r="BA77" s="70"/>
      <c r="BB77" s="80" t="s">
        <v>49</v>
      </c>
      <c r="BC77" s="310">
        <v>45362</v>
      </c>
      <c r="BD77" s="310" t="s">
        <v>262</v>
      </c>
      <c r="BE77" s="310">
        <v>42626</v>
      </c>
      <c r="BF77" s="77">
        <f t="shared" si="16"/>
        <v>2736</v>
      </c>
      <c r="BG77" s="78">
        <f t="shared" si="17"/>
        <v>6.4186177450382393</v>
      </c>
    </row>
    <row r="78" spans="1:59" ht="12" customHeight="1">
      <c r="A78" s="27" t="s">
        <v>50</v>
      </c>
      <c r="B78" s="48">
        <f>INDEX('2011'!$C$3:$DP$72,MATCH($A$6,'2011'!$B$3:$B$71,0),MATCH($A78,'2011'!$C$2:$CV$2,0))</f>
        <v>909</v>
      </c>
      <c r="C78" s="49">
        <f t="shared" si="13"/>
        <v>9.3808049535603715</v>
      </c>
      <c r="D78" s="286">
        <f t="shared" si="14"/>
        <v>4.0704070407040698</v>
      </c>
      <c r="E78" s="288">
        <f>INDEX('2021'!$C$3:$DP$71,MATCH($A$6,'2021'!$B$3:$B$71,0),MATCH($A78,'2021'!$C$2:$DP$2,0))</f>
        <v>946</v>
      </c>
      <c r="F78" s="286">
        <f t="shared" si="15"/>
        <v>9.7696994733037279</v>
      </c>
      <c r="G78" s="278"/>
      <c r="H78" s="58">
        <v>8.2444842761467108</v>
      </c>
      <c r="J78" s="328"/>
      <c r="K78" s="241"/>
      <c r="L78" s="241"/>
      <c r="M78" s="241"/>
      <c r="N78" s="241"/>
      <c r="O78" s="241"/>
      <c r="P78" s="70"/>
      <c r="Q78" s="315"/>
      <c r="R78" s="315"/>
      <c r="S78" s="326"/>
      <c r="AU78" s="70"/>
      <c r="AV78" s="70"/>
      <c r="AW78" s="70"/>
      <c r="AX78" s="70"/>
      <c r="AY78" s="70"/>
      <c r="AZ78" s="70"/>
      <c r="BA78" s="70"/>
      <c r="BB78" s="80" t="s">
        <v>50</v>
      </c>
      <c r="BC78" s="310">
        <v>36475</v>
      </c>
      <c r="BD78" s="310" t="s">
        <v>263</v>
      </c>
      <c r="BE78" s="310">
        <v>38152</v>
      </c>
      <c r="BF78" s="77">
        <f t="shared" si="16"/>
        <v>-1677</v>
      </c>
      <c r="BG78" s="78">
        <f t="shared" si="17"/>
        <v>-4.3955755923673729</v>
      </c>
    </row>
    <row r="79" spans="1:59" ht="12" customHeight="1">
      <c r="A79" s="27" t="s">
        <v>51</v>
      </c>
      <c r="B79" s="48">
        <f>INDEX('2011'!$C$3:$DP$72,MATCH($A$6,'2011'!$B$3:$B$71,0),MATCH($A79,'2011'!$C$2:$CV$2,0))</f>
        <v>985</v>
      </c>
      <c r="C79" s="49">
        <f t="shared" si="13"/>
        <v>10.165118679050568</v>
      </c>
      <c r="D79" s="286">
        <f t="shared" si="14"/>
        <v>-0.40609137055837563</v>
      </c>
      <c r="E79" s="288">
        <f>INDEX('2021'!$C$3:$DP$71,MATCH($A$6,'2021'!$B$3:$B$71,0),MATCH($A79,'2021'!$C$2:$DP$2,0))</f>
        <v>981</v>
      </c>
      <c r="F79" s="286">
        <f t="shared" si="15"/>
        <v>10.131157699060209</v>
      </c>
      <c r="G79" s="278"/>
      <c r="H79" s="58">
        <v>8.7288689177857091</v>
      </c>
      <c r="J79" s="328"/>
      <c r="K79" s="241"/>
      <c r="L79" s="241"/>
      <c r="M79" s="241"/>
      <c r="N79" s="241"/>
      <c r="O79" s="241"/>
      <c r="P79" s="70"/>
      <c r="Q79" s="315"/>
      <c r="R79" s="315"/>
      <c r="S79" s="326"/>
      <c r="AU79" s="70"/>
      <c r="AV79" s="70"/>
      <c r="AW79" s="70"/>
      <c r="AX79" s="70"/>
      <c r="AY79" s="70"/>
      <c r="AZ79" s="70"/>
      <c r="BA79" s="70"/>
      <c r="BB79" s="78" t="s">
        <v>51</v>
      </c>
      <c r="BC79" s="310">
        <v>38618</v>
      </c>
      <c r="BD79" s="310" t="s">
        <v>264</v>
      </c>
      <c r="BE79" s="310">
        <v>36206</v>
      </c>
      <c r="BF79" s="77">
        <f t="shared" si="16"/>
        <v>2412</v>
      </c>
      <c r="BG79" s="78">
        <f t="shared" si="17"/>
        <v>6.661879246533724</v>
      </c>
    </row>
    <row r="80" spans="1:59" ht="12" customHeight="1">
      <c r="A80" s="27" t="s">
        <v>52</v>
      </c>
      <c r="B80" s="48">
        <f>INDEX('2011'!$C$3:$DP$72,MATCH($A$6,'2011'!$B$3:$B$71,0),MATCH($A80,'2011'!$C$2:$CV$2,0))</f>
        <v>1376</v>
      </c>
      <c r="C80" s="49">
        <f t="shared" si="13"/>
        <v>14.200206398348813</v>
      </c>
      <c r="D80" s="286">
        <f t="shared" si="14"/>
        <v>-3.4156976744186043</v>
      </c>
      <c r="E80" s="288">
        <f>INDEX('2021'!$C$3:$DP$71,MATCH($A$6,'2021'!$B$3:$B$71,0),MATCH($A80,'2021'!$C$2:$DP$2,0))</f>
        <v>1329</v>
      </c>
      <c r="F80" s="286">
        <f t="shared" si="15"/>
        <v>13.725085200867499</v>
      </c>
      <c r="G80" s="278"/>
      <c r="H80" s="58">
        <v>13.433254147105558</v>
      </c>
      <c r="J80" s="328"/>
      <c r="K80" s="241"/>
      <c r="L80" s="241"/>
      <c r="M80" s="241"/>
      <c r="N80" s="241"/>
      <c r="O80" s="241"/>
      <c r="P80" s="70"/>
      <c r="Q80" s="315"/>
      <c r="R80" s="315"/>
      <c r="S80" s="326"/>
      <c r="AU80" s="70"/>
      <c r="AV80" s="70"/>
      <c r="AW80" s="70"/>
      <c r="AX80" s="70"/>
      <c r="AY80" s="70"/>
      <c r="AZ80" s="70"/>
      <c r="BA80" s="70"/>
      <c r="BB80" s="78" t="s">
        <v>52</v>
      </c>
      <c r="BC80" s="310">
        <v>59431</v>
      </c>
      <c r="BD80" s="310" t="s">
        <v>265</v>
      </c>
      <c r="BE80" s="310">
        <v>55969</v>
      </c>
      <c r="BF80" s="77">
        <f t="shared" si="16"/>
        <v>3462</v>
      </c>
      <c r="BG80" s="78">
        <f t="shared" si="17"/>
        <v>6.1855670103092786</v>
      </c>
    </row>
    <row r="81" spans="1:59" ht="6" customHeight="1">
      <c r="A81" s="27"/>
      <c r="B81" s="48"/>
      <c r="C81" s="49"/>
      <c r="D81" s="286"/>
      <c r="E81" s="288"/>
      <c r="F81" s="286"/>
      <c r="G81" s="278"/>
      <c r="H81" s="39"/>
      <c r="J81" s="328"/>
      <c r="K81" s="241"/>
      <c r="L81" s="241"/>
      <c r="M81" s="241"/>
      <c r="N81" s="241"/>
      <c r="O81" s="241"/>
      <c r="P81" s="68"/>
      <c r="Q81" s="315"/>
      <c r="R81" s="315"/>
      <c r="S81" s="326"/>
      <c r="AU81" s="68"/>
      <c r="AV81" s="68"/>
      <c r="AW81" s="68"/>
      <c r="AX81" s="68"/>
      <c r="AY81" s="68"/>
      <c r="AZ81" s="68"/>
      <c r="BA81" s="68"/>
      <c r="BB81" s="75"/>
      <c r="BC81" s="314"/>
      <c r="BD81" s="314"/>
      <c r="BE81" s="314"/>
      <c r="BF81" s="77">
        <f t="shared" si="16"/>
        <v>0</v>
      </c>
      <c r="BG81" s="78" t="e">
        <f t="shared" si="17"/>
        <v>#DIV/0!</v>
      </c>
    </row>
    <row r="82" spans="1:59" ht="13.75" customHeight="1">
      <c r="A82" s="28" t="s">
        <v>400</v>
      </c>
      <c r="B82" s="48">
        <f>INDEX('2011'!$C$3:$DP$72,MATCH($A$6,'2011'!$B$3:$B$71,0),MATCH($A82,'2011'!$C$2:$CV$2,0))</f>
        <v>907</v>
      </c>
      <c r="C82" s="49">
        <f>B82/SUM(B15:B20)*100</f>
        <v>5.5596420252543828</v>
      </c>
      <c r="D82" s="49">
        <f>(E82-B82)/B82*100</f>
        <v>91.95148842337376</v>
      </c>
      <c r="E82" s="65">
        <f>INDEX('2021'!$C$3:$DP$71,MATCH($A$6,'2021'!$B$3:$B$71,0),MATCH($A82,'2021'!$C$2:$DP$2,0))</f>
        <v>1741</v>
      </c>
      <c r="F82" s="49">
        <f>E82/SUM(E15:E22)*100</f>
        <v>9.2818681025750394</v>
      </c>
      <c r="G82" s="278"/>
      <c r="H82" s="39">
        <v>10.526908796486751</v>
      </c>
      <c r="J82" s="328"/>
      <c r="K82" s="241"/>
      <c r="L82" s="241"/>
      <c r="M82" s="241"/>
      <c r="N82" s="241"/>
      <c r="O82" s="241"/>
      <c r="P82" s="68"/>
      <c r="Q82" s="315"/>
      <c r="R82" s="315"/>
      <c r="S82" s="326"/>
      <c r="AU82" s="68"/>
      <c r="AV82" s="68"/>
      <c r="AW82" s="68"/>
      <c r="AX82" s="68"/>
      <c r="AY82" s="68"/>
      <c r="AZ82" s="68"/>
      <c r="BA82" s="68"/>
      <c r="BB82" s="78" t="s">
        <v>400</v>
      </c>
      <c r="BC82" s="310">
        <v>120525</v>
      </c>
      <c r="BD82" s="310" t="s">
        <v>266</v>
      </c>
      <c r="BE82" s="310">
        <v>78259</v>
      </c>
      <c r="BF82" s="77">
        <f t="shared" si="16"/>
        <v>42266</v>
      </c>
      <c r="BG82" s="78">
        <f t="shared" si="17"/>
        <v>54.007845742981644</v>
      </c>
    </row>
    <row r="83" spans="1:59" ht="12" customHeight="1" thickBot="1">
      <c r="A83" s="27" t="s">
        <v>53</v>
      </c>
      <c r="B83" s="48">
        <f>INDEX('2011'!$C$3:$DP$72,MATCH($A$6,'2011'!$B$3:$B$71,0),MATCH($A83,'2011'!$C$2:$CV$2,0))</f>
        <v>5366</v>
      </c>
      <c r="C83" s="49">
        <f>B83/SUM(B15:B22)*100</f>
        <v>30.036383991043941</v>
      </c>
      <c r="D83" s="286">
        <f>(E83-B83)/B83*100</f>
        <v>-9.5415579575102498</v>
      </c>
      <c r="E83" s="288">
        <f>INDEX('2021'!$C$3:$DP$71,MATCH($A$6,'2021'!$B$3:$B$71,0),MATCH($A83,'2021'!$C$2:$DP$2,0))</f>
        <v>4854</v>
      </c>
      <c r="F83" s="286">
        <f>E83/SUM(E15:E22)*100</f>
        <v>25.878338753532017</v>
      </c>
      <c r="G83" s="278"/>
      <c r="H83" s="39">
        <v>23.852602566033664</v>
      </c>
      <c r="J83" s="328"/>
      <c r="K83" s="241"/>
      <c r="L83" s="241"/>
      <c r="M83" s="241"/>
      <c r="N83" s="241"/>
      <c r="O83" s="241"/>
      <c r="P83" s="68"/>
      <c r="Q83" s="315"/>
      <c r="R83" s="315"/>
      <c r="S83" s="326"/>
      <c r="AU83" s="68"/>
      <c r="AV83" s="68"/>
      <c r="AW83" s="68"/>
      <c r="AX83" s="68"/>
      <c r="AY83" s="68"/>
      <c r="AZ83" s="68"/>
      <c r="BA83" s="68"/>
      <c r="BB83" s="78" t="s">
        <v>53</v>
      </c>
      <c r="BC83" s="310">
        <v>212198</v>
      </c>
      <c r="BD83" s="310" t="s">
        <v>267</v>
      </c>
      <c r="BE83" s="310">
        <v>233835</v>
      </c>
      <c r="BF83" s="77">
        <f t="shared" si="16"/>
        <v>-21637</v>
      </c>
      <c r="BG83" s="78">
        <f t="shared" si="17"/>
        <v>-9.2531058224816647</v>
      </c>
    </row>
    <row r="84" spans="1:59" ht="12" customHeight="1" thickBot="1">
      <c r="A84" s="29" t="s">
        <v>54</v>
      </c>
      <c r="B84" s="42">
        <f>INDEX('2011'!$C$3:$DP$72,MATCH($A$6,'2011'!$B$3:$B$71,0),MATCH($A84,'2011'!$C$2:$CV$2,0))</f>
        <v>9018</v>
      </c>
      <c r="C84" s="43">
        <f>B84/B84*100</f>
        <v>100</v>
      </c>
      <c r="D84" s="282">
        <f>(E84-B84)/B84*100</f>
        <v>0.44355732978487472</v>
      </c>
      <c r="E84" s="290">
        <f>INDEX('2021'!$C$3:$DP$71,MATCH($A$6,'2021'!$B$3:$B$71,0),MATCH($A84,'2021'!$C$2:$DP$2,0))</f>
        <v>9058</v>
      </c>
      <c r="F84" s="282">
        <f>E84/E84*100</f>
        <v>100</v>
      </c>
      <c r="G84" s="278"/>
      <c r="H84" s="44" t="s">
        <v>193</v>
      </c>
      <c r="J84" s="328"/>
      <c r="K84" s="241"/>
      <c r="L84" s="241"/>
      <c r="M84" s="241"/>
      <c r="N84" s="241"/>
      <c r="O84" s="241"/>
      <c r="P84" s="68"/>
      <c r="Q84" s="315"/>
      <c r="R84" s="315"/>
      <c r="S84" s="326"/>
      <c r="AU84" s="68"/>
      <c r="AV84" s="68"/>
      <c r="AW84" s="68"/>
      <c r="AX84" s="68"/>
      <c r="AY84" s="68"/>
      <c r="AZ84" s="68"/>
      <c r="BA84" s="68"/>
      <c r="BB84" s="78" t="s">
        <v>54</v>
      </c>
      <c r="BC84" s="310">
        <v>423456</v>
      </c>
      <c r="BD84" s="310" t="s">
        <v>268</v>
      </c>
      <c r="BE84" s="310">
        <v>410736</v>
      </c>
      <c r="BF84" s="77">
        <f t="shared" si="16"/>
        <v>12720</v>
      </c>
      <c r="BG84" s="78">
        <f t="shared" si="17"/>
        <v>3.0968797475750849</v>
      </c>
    </row>
    <row r="85" spans="1:59" ht="25.25" customHeight="1" thickBot="1">
      <c r="A85" s="27" t="s">
        <v>401</v>
      </c>
      <c r="B85" s="53">
        <f>INDEX('2011'!$C$3:$DP$72,MATCH($A$6,'2011'!$B$3:$B$71,0),MATCH($A85,'2011'!$C$2:$CV$2,0))</f>
        <v>2630</v>
      </c>
      <c r="C85" s="49">
        <f>B85/$B$84*100</f>
        <v>29.163894433355512</v>
      </c>
      <c r="D85" s="286">
        <f>(E85-B85)/B85*100</f>
        <v>27.300380228136884</v>
      </c>
      <c r="E85" s="288">
        <f>INDEX('2021'!$C$3:$DP$71,MATCH($A$6,'2021'!$B$3:$B$71,0),MATCH($A85,'2021'!$C$2:$DP$2,0))</f>
        <v>3348</v>
      </c>
      <c r="F85" s="286">
        <f>E85/E84*100</f>
        <v>36.96180172223449</v>
      </c>
      <c r="G85" s="278"/>
      <c r="H85" s="39">
        <v>34.468516209476306</v>
      </c>
      <c r="J85" s="328"/>
      <c r="K85" s="241"/>
      <c r="L85" s="241"/>
      <c r="M85" s="241"/>
      <c r="N85" s="241"/>
      <c r="O85" s="241"/>
      <c r="P85" s="68"/>
      <c r="Q85" s="315"/>
      <c r="R85" s="315"/>
      <c r="S85" s="326"/>
      <c r="AU85" s="68"/>
      <c r="AV85" s="68"/>
      <c r="AW85" s="68"/>
      <c r="AX85" s="68"/>
      <c r="AY85" s="68"/>
      <c r="AZ85" s="68"/>
      <c r="BA85" s="68"/>
      <c r="BB85" s="78" t="s">
        <v>120</v>
      </c>
      <c r="BC85" s="310">
        <v>145959</v>
      </c>
      <c r="BD85" s="310" t="s">
        <v>290</v>
      </c>
      <c r="BE85" s="310">
        <v>115167</v>
      </c>
      <c r="BF85" s="77">
        <f t="shared" si="16"/>
        <v>30792</v>
      </c>
      <c r="BG85" s="78">
        <f t="shared" si="17"/>
        <v>26.736825653181899</v>
      </c>
    </row>
    <row r="86" spans="1:59" ht="12" customHeight="1" thickBot="1">
      <c r="A86" s="29" t="s">
        <v>402</v>
      </c>
      <c r="B86" s="42"/>
      <c r="C86" s="43"/>
      <c r="D86" s="282"/>
      <c r="E86" s="290"/>
      <c r="F86" s="282"/>
      <c r="G86" s="278"/>
      <c r="H86" s="44"/>
      <c r="J86" s="328"/>
      <c r="K86" s="241"/>
      <c r="L86" s="241"/>
      <c r="M86" s="241"/>
      <c r="N86" s="241"/>
      <c r="O86" s="241"/>
      <c r="P86" s="68"/>
      <c r="Q86" s="315"/>
      <c r="R86" s="315"/>
      <c r="S86" s="326"/>
      <c r="AU86" s="68"/>
      <c r="AV86" s="68"/>
      <c r="AW86" s="68"/>
      <c r="AX86" s="68"/>
      <c r="AY86" s="68"/>
      <c r="AZ86" s="68"/>
      <c r="BA86" s="68"/>
      <c r="BB86" s="78" t="s">
        <v>121</v>
      </c>
      <c r="BC86" s="310">
        <v>423455</v>
      </c>
      <c r="BD86" s="314"/>
      <c r="BE86" s="314"/>
      <c r="BF86" s="77">
        <f t="shared" si="16"/>
        <v>423455</v>
      </c>
      <c r="BG86" s="78" t="e">
        <f t="shared" si="17"/>
        <v>#DIV/0!</v>
      </c>
    </row>
    <row r="87" spans="1:59" ht="12" customHeight="1">
      <c r="A87" s="51" t="s">
        <v>56</v>
      </c>
      <c r="B87" s="45">
        <f>INDEX('2011'!$C$3:$DP$72,MATCH($A$6,'2011'!$B$3:$B$71,0),MATCH($A87,'2011'!$C$2:$CV$2,0))</f>
        <v>5007</v>
      </c>
      <c r="C87" s="46">
        <f>B87/SUM($B$87:$B$91)*100</f>
        <v>55.522288755821691</v>
      </c>
      <c r="D87" s="284">
        <f>(E87-B87)/B87*100</f>
        <v>-4.2141002596365089</v>
      </c>
      <c r="E87" s="291">
        <f>INDEX('2021'!$C$3:$DP$71,MATCH($A$6,'2021'!$B$3:$B$71,0),MATCH($A87,'2021'!$C$2:$DP$2,0))</f>
        <v>4796</v>
      </c>
      <c r="F87" s="284">
        <f>E87/SUM($E$87:$E$91)*100</f>
        <v>52.953516616981346</v>
      </c>
      <c r="G87" s="278"/>
      <c r="H87" s="47">
        <v>53.525640268741661</v>
      </c>
      <c r="J87" s="328"/>
      <c r="K87" s="241"/>
      <c r="L87" s="241"/>
      <c r="M87" s="241"/>
      <c r="N87" s="241"/>
      <c r="O87" s="241"/>
      <c r="P87" s="68"/>
      <c r="Q87" s="315"/>
      <c r="R87" s="315"/>
      <c r="S87" s="326"/>
      <c r="AU87" s="68"/>
      <c r="AV87" s="68"/>
      <c r="AW87" s="68"/>
      <c r="AX87" s="68"/>
      <c r="AY87" s="68"/>
      <c r="AZ87" s="68"/>
      <c r="BA87" s="68"/>
      <c r="BB87" s="78" t="s">
        <v>56</v>
      </c>
      <c r="BC87" s="310">
        <v>226657</v>
      </c>
      <c r="BD87" s="310" t="s">
        <v>270</v>
      </c>
      <c r="BE87" s="310">
        <v>230556</v>
      </c>
      <c r="BF87" s="77">
        <f t="shared" si="16"/>
        <v>-3899</v>
      </c>
      <c r="BG87" s="78">
        <f t="shared" si="17"/>
        <v>-1.6911292701122504</v>
      </c>
    </row>
    <row r="88" spans="1:59" ht="12" customHeight="1">
      <c r="A88" s="27" t="s">
        <v>57</v>
      </c>
      <c r="B88" s="48">
        <f>INDEX('2011'!$C$3:$DP$72,MATCH($A$6,'2011'!$B$3:$B$71,0),MATCH($A88,'2011'!$C$2:$CV$2,0))</f>
        <v>1558</v>
      </c>
      <c r="C88" s="49">
        <f>B88/SUM($B$87:$B$91)*100</f>
        <v>17.276557995120871</v>
      </c>
      <c r="D88" s="286">
        <f>(E88-B88)/B88*100</f>
        <v>-14.441591784338895</v>
      </c>
      <c r="E88" s="287">
        <f>INDEX('2021'!$C$3:$DP$71,MATCH($A$6,'2021'!$B$3:$B$71,0),MATCH($A88,'2021'!$C$2:$DP$2,0))</f>
        <v>1333</v>
      </c>
      <c r="F88" s="286">
        <f t="shared" ref="F88:F91" si="18">E88/SUM($E$87:$E$91)*100</f>
        <v>14.717897758639726</v>
      </c>
      <c r="G88" s="278"/>
      <c r="H88" s="39">
        <v>13.840667839557922</v>
      </c>
      <c r="J88" s="328"/>
      <c r="K88" s="241"/>
      <c r="L88" s="241"/>
      <c r="M88" s="241"/>
      <c r="N88" s="241"/>
      <c r="O88" s="241"/>
      <c r="P88" s="68"/>
      <c r="Q88" s="315"/>
      <c r="R88" s="315"/>
      <c r="S88" s="326"/>
      <c r="AU88" s="68"/>
      <c r="AV88" s="68"/>
      <c r="AW88" s="68"/>
      <c r="AX88" s="68"/>
      <c r="AY88" s="68"/>
      <c r="AZ88" s="68"/>
      <c r="BA88" s="68"/>
      <c r="BB88" s="78" t="s">
        <v>57</v>
      </c>
      <c r="BC88" s="310">
        <v>58609</v>
      </c>
      <c r="BD88" s="310" t="s">
        <v>271</v>
      </c>
      <c r="BE88" s="310">
        <v>63458</v>
      </c>
      <c r="BF88" s="77">
        <f t="shared" si="16"/>
        <v>-4849</v>
      </c>
      <c r="BG88" s="78">
        <f t="shared" si="17"/>
        <v>-7.6412745437927452</v>
      </c>
    </row>
    <row r="89" spans="1:59" ht="12" customHeight="1">
      <c r="A89" s="27" t="s">
        <v>58</v>
      </c>
      <c r="B89" s="48">
        <f>INDEX('2011'!$C$3:$DP$72,MATCH($A$6,'2011'!$B$3:$B$71,0),MATCH($A89,'2011'!$C$2:$CV$2,0))</f>
        <v>503</v>
      </c>
      <c r="C89" s="49">
        <f>B89/SUM($B$87:$B$91)*100</f>
        <v>5.5777334220447994</v>
      </c>
      <c r="D89" s="286">
        <f>(E89-B89)/B89*100</f>
        <v>30.019880715705767</v>
      </c>
      <c r="E89" s="279">
        <f>INDEX('2021'!$C$3:$DP$71,MATCH($A$6,'2021'!$B$3:$B$71,0),MATCH($A89,'2021'!$C$2:$DP$2,0))</f>
        <v>654</v>
      </c>
      <c r="F89" s="286">
        <f t="shared" si="18"/>
        <v>7.2209340841338188</v>
      </c>
      <c r="G89" s="278"/>
      <c r="H89" s="39">
        <v>9.6562798880636667</v>
      </c>
      <c r="J89" s="328"/>
      <c r="K89" s="241"/>
      <c r="L89" s="241"/>
      <c r="M89" s="241"/>
      <c r="N89" s="241"/>
      <c r="O89" s="241"/>
      <c r="P89" s="68"/>
      <c r="Q89" s="315"/>
      <c r="R89" s="315"/>
      <c r="S89" s="326"/>
      <c r="AU89" s="68"/>
      <c r="AV89" s="68"/>
      <c r="AW89" s="68"/>
      <c r="AX89" s="68"/>
      <c r="AY89" s="68"/>
      <c r="AZ89" s="68"/>
      <c r="BA89" s="68"/>
      <c r="BB89" s="78" t="s">
        <v>58</v>
      </c>
      <c r="BC89" s="310">
        <v>40890</v>
      </c>
      <c r="BD89" s="310" t="s">
        <v>272</v>
      </c>
      <c r="BE89" s="310">
        <v>36134</v>
      </c>
      <c r="BF89" s="77">
        <f t="shared" si="16"/>
        <v>4756</v>
      </c>
      <c r="BG89" s="78">
        <f t="shared" si="17"/>
        <v>13.162118780096307</v>
      </c>
    </row>
    <row r="90" spans="1:59" ht="12" customHeight="1">
      <c r="A90" s="27" t="s">
        <v>59</v>
      </c>
      <c r="B90" s="48">
        <f>INDEX('2011'!$C$3:$DP$72,MATCH($A$6,'2011'!$B$3:$B$71,0),MATCH($A90,'2011'!$C$2:$CV$2,0))</f>
        <v>1792</v>
      </c>
      <c r="C90" s="49">
        <f>B90/SUM($B$87:$B$91)*100</f>
        <v>19.871368374362387</v>
      </c>
      <c r="D90" s="286">
        <f>(E90-B90)/B90*100</f>
        <v>24.497767857142858</v>
      </c>
      <c r="E90" s="279">
        <f>INDEX('2021'!$C$3:$DP$71,MATCH($A$6,'2021'!$B$3:$B$71,0),MATCH($A90,'2021'!$C$2:$DP$2,0))</f>
        <v>2231</v>
      </c>
      <c r="F90" s="286">
        <f t="shared" si="18"/>
        <v>24.632880644805123</v>
      </c>
      <c r="G90" s="278"/>
      <c r="H90" s="39">
        <v>22.604290892774912</v>
      </c>
      <c r="J90" s="328"/>
      <c r="K90" s="241"/>
      <c r="L90" s="241"/>
      <c r="M90" s="241"/>
      <c r="N90" s="241"/>
      <c r="O90" s="241"/>
      <c r="P90" s="68"/>
      <c r="Q90" s="315"/>
      <c r="R90" s="315"/>
      <c r="S90" s="326"/>
      <c r="AU90" s="68"/>
      <c r="AV90" s="68"/>
      <c r="AW90" s="68"/>
      <c r="AX90" s="68"/>
      <c r="AY90" s="68"/>
      <c r="AZ90" s="68"/>
      <c r="BA90" s="68"/>
      <c r="BB90" s="78" t="s">
        <v>59</v>
      </c>
      <c r="BC90" s="310">
        <v>95719</v>
      </c>
      <c r="BD90" s="310" t="s">
        <v>273</v>
      </c>
      <c r="BE90" s="310">
        <v>73405</v>
      </c>
      <c r="BF90" s="77">
        <f t="shared" si="16"/>
        <v>22314</v>
      </c>
      <c r="BG90" s="78">
        <f t="shared" si="17"/>
        <v>30.398474218377498</v>
      </c>
    </row>
    <row r="91" spans="1:59" ht="12" customHeight="1" thickBot="1">
      <c r="A91" s="27" t="s">
        <v>60</v>
      </c>
      <c r="B91" s="48">
        <f>INDEX('2011'!$C$3:$DP$72,MATCH($A$6,'2011'!$B$3:$B$71,0),MATCH($A91,'2011'!$C$2:$CV$2,0))</f>
        <v>158</v>
      </c>
      <c r="C91" s="49">
        <f>B91/SUM($B$87:$B$91)*100</f>
        <v>1.7520514526502551</v>
      </c>
      <c r="D91" s="286">
        <f>(E91-B91)/B91*100</f>
        <v>-72.784810126582272</v>
      </c>
      <c r="E91" s="279">
        <f>INDEX('2021'!$C$3:$DP$71,MATCH($A$6,'2021'!$B$3:$B$71,0),MATCH($A91,'2021'!$C$2:$DP$2,0))</f>
        <v>43</v>
      </c>
      <c r="F91" s="295">
        <f t="shared" si="18"/>
        <v>0.47477089543999113</v>
      </c>
      <c r="G91" s="278"/>
      <c r="H91" s="39">
        <v>0.37312111086183891</v>
      </c>
      <c r="J91" s="328"/>
      <c r="K91" s="241"/>
      <c r="L91" s="241"/>
      <c r="M91" s="241"/>
      <c r="N91" s="241"/>
      <c r="O91" s="241"/>
      <c r="P91" s="68"/>
      <c r="Q91" s="315"/>
      <c r="R91" s="315"/>
      <c r="S91" s="326"/>
      <c r="AU91" s="68"/>
      <c r="AV91" s="68"/>
      <c r="AW91" s="68"/>
      <c r="AX91" s="68"/>
      <c r="AY91" s="68"/>
      <c r="AZ91" s="68"/>
      <c r="BA91" s="68"/>
      <c r="BB91" s="78" t="s">
        <v>60</v>
      </c>
      <c r="BC91" s="310">
        <v>1580</v>
      </c>
      <c r="BD91" s="310" t="s">
        <v>274</v>
      </c>
      <c r="BE91" s="310">
        <v>7183</v>
      </c>
      <c r="BF91" s="77">
        <f t="shared" si="16"/>
        <v>-5603</v>
      </c>
      <c r="BG91" s="78">
        <f t="shared" si="17"/>
        <v>-78.003619657524709</v>
      </c>
    </row>
    <row r="92" spans="1:59" ht="12" customHeight="1" thickBot="1">
      <c r="A92" s="29" t="s">
        <v>403</v>
      </c>
      <c r="B92" s="42"/>
      <c r="C92" s="55"/>
      <c r="D92" s="282"/>
      <c r="E92" s="296"/>
      <c r="F92" s="296"/>
      <c r="G92" s="278"/>
      <c r="H92" s="44"/>
      <c r="J92" s="328"/>
      <c r="K92" s="241"/>
      <c r="L92" s="241"/>
      <c r="M92" s="241"/>
      <c r="N92" s="241"/>
      <c r="O92" s="241"/>
      <c r="P92" s="68"/>
      <c r="Q92" s="315"/>
      <c r="R92" s="315"/>
      <c r="S92" s="326"/>
      <c r="AU92" s="68"/>
      <c r="AV92" s="68"/>
      <c r="AW92" s="68"/>
      <c r="AX92" s="68"/>
      <c r="AY92" s="68"/>
      <c r="AZ92" s="68"/>
      <c r="BA92" s="68"/>
      <c r="BB92" s="75"/>
      <c r="BC92" s="314"/>
      <c r="BD92" s="314"/>
      <c r="BE92" s="314"/>
      <c r="BF92" s="77">
        <f t="shared" si="16"/>
        <v>0</v>
      </c>
      <c r="BG92" s="78" t="e">
        <f t="shared" si="17"/>
        <v>#DIV/0!</v>
      </c>
    </row>
    <row r="93" spans="1:59" s="56" customFormat="1" ht="12">
      <c r="A93" s="51" t="s">
        <v>61</v>
      </c>
      <c r="B93" s="45">
        <f>INDEX('2011'!$C$3:$DP$72,MATCH($A$6,'2011'!$B$3:$B$71,0),MATCH($A93,'2011'!$C$2:$CV$2,0))</f>
        <v>6109</v>
      </c>
      <c r="C93" s="47">
        <f>B93/$B$84*100</f>
        <v>67.742293191394992</v>
      </c>
      <c r="D93" s="284">
        <f>(E93-B93)/B93*100</f>
        <v>-6.7277786871828447</v>
      </c>
      <c r="E93" s="291">
        <f>INDEX('2021'!$C$3:$DP$71,MATCH($A$6,'2021'!$B$3:$B$71,0),MATCH($A93,'2021'!$C$2:$DP$2,0))</f>
        <v>5698</v>
      </c>
      <c r="F93" s="297">
        <f>E93/$E$84*100</f>
        <v>62.905718701700152</v>
      </c>
      <c r="G93" s="298"/>
      <c r="H93" s="47">
        <v>59.590370664248468</v>
      </c>
      <c r="J93" s="337"/>
      <c r="K93" s="338"/>
      <c r="L93" s="338"/>
      <c r="M93" s="338"/>
      <c r="N93" s="338"/>
      <c r="O93" s="338"/>
      <c r="P93" s="68"/>
      <c r="Q93" s="338"/>
      <c r="R93" s="338"/>
      <c r="S93" s="339"/>
      <c r="V93" s="34"/>
      <c r="AU93" s="68"/>
      <c r="AV93" s="68"/>
      <c r="AW93" s="68"/>
      <c r="AX93" s="68"/>
      <c r="AY93" s="68"/>
      <c r="AZ93" s="68"/>
      <c r="BA93" s="68"/>
      <c r="BB93" s="78" t="s">
        <v>61</v>
      </c>
      <c r="BC93" s="310">
        <v>252339</v>
      </c>
      <c r="BD93" s="310" t="s">
        <v>275</v>
      </c>
      <c r="BE93" s="310">
        <v>272671</v>
      </c>
      <c r="BF93" s="77">
        <f t="shared" si="16"/>
        <v>-20332</v>
      </c>
      <c r="BG93" s="78">
        <f t="shared" si="17"/>
        <v>-7.4566052128755906</v>
      </c>
    </row>
    <row r="94" spans="1:59" ht="12" customHeight="1">
      <c r="A94" s="27" t="s">
        <v>62</v>
      </c>
      <c r="B94" s="48">
        <f>INDEX('2011'!$C$3:$DP$72,MATCH($A$6,'2011'!$B$3:$B$71,0),MATCH($A94,'2011'!$C$2:$CV$2,0))</f>
        <v>1098</v>
      </c>
      <c r="C94" s="39">
        <f>B94/$B$84*100</f>
        <v>12.17564870259481</v>
      </c>
      <c r="D94" s="286">
        <f>(E94-B94)/B94*100</f>
        <v>-15.846994535519126</v>
      </c>
      <c r="E94" s="279">
        <f>INDEX('2021'!$C$3:$DP$71,MATCH($A$6,'2021'!$B$3:$B$71,0),MATCH($A94,'2021'!$C$2:$DP$2,0))</f>
        <v>924</v>
      </c>
      <c r="F94" s="295">
        <f t="shared" ref="F94:F96" si="19">E94/$E$84*100</f>
        <v>10.200927357032457</v>
      </c>
      <c r="G94" s="278"/>
      <c r="H94" s="39">
        <v>10.517267437466939</v>
      </c>
      <c r="J94" s="328"/>
      <c r="K94" s="241"/>
      <c r="L94" s="241"/>
      <c r="M94" s="241"/>
      <c r="N94" s="241"/>
      <c r="O94" s="241"/>
      <c r="P94" s="68"/>
      <c r="Q94" s="315"/>
      <c r="R94" s="315"/>
      <c r="S94" s="326"/>
      <c r="AU94" s="68"/>
      <c r="AV94" s="68"/>
      <c r="AW94" s="68"/>
      <c r="AX94" s="68"/>
      <c r="AY94" s="68"/>
      <c r="AZ94" s="68"/>
      <c r="BA94" s="68"/>
      <c r="BB94" s="78" t="s">
        <v>62</v>
      </c>
      <c r="BC94" s="310">
        <v>44536</v>
      </c>
      <c r="BD94" s="310" t="s">
        <v>276</v>
      </c>
      <c r="BE94" s="310">
        <v>50930</v>
      </c>
      <c r="BF94" s="77">
        <f t="shared" si="16"/>
        <v>-6394</v>
      </c>
      <c r="BG94" s="78">
        <f t="shared" si="17"/>
        <v>-12.554486550166896</v>
      </c>
    </row>
    <row r="95" spans="1:59" ht="12" customHeight="1">
      <c r="A95" s="27" t="s">
        <v>63</v>
      </c>
      <c r="B95" s="48">
        <f>INDEX('2011'!$C$3:$DP$72,MATCH($A$6,'2011'!$B$3:$B$71,0),MATCH($A95,'2011'!$C$2:$CV$2,0))</f>
        <v>511</v>
      </c>
      <c r="C95" s="39">
        <f>B95/$B$84*100</f>
        <v>5.6664448880017746</v>
      </c>
      <c r="D95" s="286">
        <f>(E95-B95)/B95*100</f>
        <v>-52.837573385518589</v>
      </c>
      <c r="E95" s="279">
        <f>INDEX('2021'!$C$3:$DP$71,MATCH($A$6,'2021'!$B$3:$B$71,0),MATCH($A95,'2021'!$C$2:$DP$2,0))</f>
        <v>241</v>
      </c>
      <c r="F95" s="295">
        <f t="shared" si="19"/>
        <v>2.6606314859792448</v>
      </c>
      <c r="G95" s="278"/>
      <c r="H95" s="39">
        <v>2.3603396811002795</v>
      </c>
      <c r="J95" s="328"/>
      <c r="K95" s="241"/>
      <c r="L95" s="241"/>
      <c r="M95" s="241"/>
      <c r="N95" s="241"/>
      <c r="O95" s="241"/>
      <c r="P95" s="68"/>
      <c r="Q95" s="315"/>
      <c r="R95" s="315"/>
      <c r="S95" s="326"/>
      <c r="AU95" s="68"/>
      <c r="AV95" s="68"/>
      <c r="AW95" s="68"/>
      <c r="AX95" s="68"/>
      <c r="AY95" s="68"/>
      <c r="AZ95" s="68"/>
      <c r="BA95" s="68"/>
      <c r="BB95" s="78" t="s">
        <v>63</v>
      </c>
      <c r="BC95" s="310">
        <v>9995</v>
      </c>
      <c r="BD95" s="310" t="s">
        <v>277</v>
      </c>
      <c r="BE95" s="310">
        <v>1051366</v>
      </c>
      <c r="BF95" s="77">
        <f t="shared" si="16"/>
        <v>-1041371</v>
      </c>
      <c r="BG95" s="78">
        <f t="shared" si="17"/>
        <v>-99.04933201187788</v>
      </c>
    </row>
    <row r="96" spans="1:59" ht="12" customHeight="1">
      <c r="A96" s="27" t="s">
        <v>64</v>
      </c>
      <c r="B96" s="48">
        <f>INDEX('2011'!$C$3:$DP$72,MATCH($A$6,'2011'!$B$3:$B$71,0),MATCH($A96,'2011'!$C$2:$CV$2,0))</f>
        <v>3185</v>
      </c>
      <c r="C96" s="39">
        <f>B96/$B$84*100</f>
        <v>35.318252384120647</v>
      </c>
      <c r="D96" s="286">
        <f>(E96-B96)/B96*100</f>
        <v>-11.302982731554161</v>
      </c>
      <c r="E96" s="288">
        <f>INDEX('2021'!$C$3:$DP$71,MATCH($A$6,'2021'!$B$3:$B$71,0),MATCH($A96,'2021'!$C$2:$DP$2,0))</f>
        <v>2825</v>
      </c>
      <c r="F96" s="295">
        <f t="shared" si="19"/>
        <v>31.187900198719365</v>
      </c>
      <c r="G96" s="278"/>
      <c r="H96" s="39">
        <v>31.673420615128844</v>
      </c>
      <c r="J96" s="328"/>
      <c r="K96" s="241"/>
      <c r="L96" s="241"/>
      <c r="M96" s="241"/>
      <c r="N96" s="241"/>
      <c r="O96" s="241"/>
      <c r="P96" s="68"/>
      <c r="Q96" s="315"/>
      <c r="R96" s="315"/>
      <c r="S96" s="326"/>
      <c r="AU96" s="68"/>
      <c r="AV96" s="68"/>
      <c r="AW96" s="68"/>
      <c r="AX96" s="68"/>
      <c r="AY96" s="68"/>
      <c r="AZ96" s="68"/>
      <c r="BA96" s="68"/>
      <c r="BB96" s="78" t="s">
        <v>64</v>
      </c>
      <c r="BC96" s="310">
        <v>134123</v>
      </c>
      <c r="BD96" s="310" t="s">
        <v>278</v>
      </c>
      <c r="BE96" s="310">
        <v>16822</v>
      </c>
      <c r="BF96" s="77">
        <f t="shared" si="16"/>
        <v>117301</v>
      </c>
      <c r="BG96" s="78">
        <f t="shared" si="17"/>
        <v>697.30709784805617</v>
      </c>
    </row>
    <row r="97" spans="1:59" ht="13.75" customHeight="1" thickBot="1">
      <c r="A97" s="180" t="s">
        <v>451</v>
      </c>
      <c r="B97" s="48">
        <f>INDEX('2011'!$C$3:$DP$72,MATCH($A$6,'2011'!$B$3:$B$71,0),MATCH($A97,'2011'!$C$2:$CV$2,0))</f>
        <v>8188</v>
      </c>
      <c r="C97" s="39">
        <f>B97/$B$84*100</f>
        <v>90.796185406963843</v>
      </c>
      <c r="D97" s="49" t="s">
        <v>193</v>
      </c>
      <c r="E97" s="36" t="s">
        <v>193</v>
      </c>
      <c r="F97" s="36" t="s">
        <v>193</v>
      </c>
      <c r="G97" s="278"/>
      <c r="H97" s="39" t="s">
        <v>193</v>
      </c>
      <c r="J97" s="328"/>
      <c r="K97" s="241"/>
      <c r="L97" s="241"/>
      <c r="M97" s="241"/>
      <c r="N97" s="241"/>
      <c r="O97" s="241"/>
      <c r="P97" s="68"/>
      <c r="Q97" s="315"/>
      <c r="R97" s="315"/>
      <c r="S97" s="326"/>
      <c r="AU97" s="68"/>
      <c r="AV97" s="68"/>
      <c r="AW97" s="68"/>
      <c r="AX97" s="68"/>
      <c r="AY97" s="68"/>
      <c r="AZ97" s="68"/>
      <c r="BA97" s="68"/>
      <c r="BB97" s="78" t="s">
        <v>123</v>
      </c>
      <c r="BC97" s="310" t="s">
        <v>193</v>
      </c>
      <c r="BD97" s="310" t="s">
        <v>279</v>
      </c>
      <c r="BE97" s="310">
        <v>147112</v>
      </c>
      <c r="BF97" s="77" t="e">
        <f t="shared" si="16"/>
        <v>#VALUE!</v>
      </c>
      <c r="BG97" s="78" t="e">
        <f t="shared" si="17"/>
        <v>#VALUE!</v>
      </c>
    </row>
    <row r="98" spans="1:59" ht="12" customHeight="1" thickBot="1">
      <c r="A98" s="29" t="s">
        <v>404</v>
      </c>
      <c r="B98" s="42"/>
      <c r="C98" s="55"/>
      <c r="D98" s="282"/>
      <c r="E98" s="296"/>
      <c r="F98" s="296"/>
      <c r="G98" s="278"/>
      <c r="H98" s="44"/>
      <c r="J98" s="328"/>
      <c r="K98" s="241"/>
      <c r="L98" s="241"/>
      <c r="M98" s="241"/>
      <c r="N98" s="241"/>
      <c r="O98" s="241"/>
      <c r="P98" s="68"/>
      <c r="Q98" s="315"/>
      <c r="R98" s="315"/>
      <c r="S98" s="326"/>
      <c r="AU98" s="68"/>
      <c r="AV98" s="68"/>
      <c r="AW98" s="68"/>
      <c r="AX98" s="68"/>
      <c r="AY98" s="68"/>
      <c r="AZ98" s="68"/>
      <c r="BA98" s="68"/>
      <c r="BB98" s="75"/>
      <c r="BC98" s="314"/>
      <c r="BD98" s="310" t="s">
        <v>280</v>
      </c>
      <c r="BE98" s="310">
        <v>382973</v>
      </c>
      <c r="BF98" s="77">
        <f t="shared" si="16"/>
        <v>-382973</v>
      </c>
      <c r="BG98" s="78">
        <f t="shared" si="17"/>
        <v>-100</v>
      </c>
    </row>
    <row r="99" spans="1:59" ht="12" customHeight="1">
      <c r="A99" s="51" t="s">
        <v>65</v>
      </c>
      <c r="B99" s="45">
        <f>INDEX('2011'!$C$3:$DP$72,MATCH($A$6,'2011'!$B$3:$B$71,0),MATCH($A99,'2011'!$C$2:$CV$2,0))</f>
        <v>1090</v>
      </c>
      <c r="C99" s="57">
        <f t="shared" ref="C99:C107" si="20">B99/SUM($B$99:$B$107)*100</f>
        <v>12.086937236637835</v>
      </c>
      <c r="D99" s="284">
        <f t="shared" ref="D99:D107" si="21">(E99-B99)/B99*100</f>
        <v>-10</v>
      </c>
      <c r="E99" s="274">
        <f>INDEX('2021'!$C$3:$DP$71,MATCH($A$6,'2021'!$B$3:$B$71,0),MATCH($A99,'2021'!$C$2:$DP$2,0))</f>
        <v>981</v>
      </c>
      <c r="F99" s="297">
        <f>E99/SUM($E$99:$E$107)*100</f>
        <v>10.829009824483938</v>
      </c>
      <c r="G99" s="278"/>
      <c r="H99" s="47">
        <v>11.115676717297665</v>
      </c>
      <c r="J99" s="328"/>
      <c r="K99" s="241"/>
      <c r="L99" s="241"/>
      <c r="M99" s="241"/>
      <c r="N99" s="241"/>
      <c r="O99" s="241"/>
      <c r="P99" s="68"/>
      <c r="Q99" s="315"/>
      <c r="R99" s="315"/>
      <c r="S99" s="326"/>
      <c r="AU99" s="68"/>
      <c r="AV99" s="68"/>
      <c r="AW99" s="68"/>
      <c r="AX99" s="68"/>
      <c r="AY99" s="68"/>
      <c r="AZ99" s="68"/>
      <c r="BA99" s="68"/>
      <c r="BB99" s="78" t="s">
        <v>65</v>
      </c>
      <c r="BC99" s="310">
        <v>47070</v>
      </c>
      <c r="BD99" s="310" t="s">
        <v>281</v>
      </c>
      <c r="BE99" s="310">
        <v>47586</v>
      </c>
      <c r="BF99" s="77">
        <f t="shared" si="16"/>
        <v>-516</v>
      </c>
      <c r="BG99" s="78">
        <f t="shared" si="17"/>
        <v>-1.0843525406632204</v>
      </c>
    </row>
    <row r="100" spans="1:59" ht="12" customHeight="1">
      <c r="A100" s="27" t="s">
        <v>66</v>
      </c>
      <c r="B100" s="48">
        <f>INDEX('2011'!$C$3:$DP$72,MATCH($A$6,'2011'!$B$3:$B$71,0),MATCH($A100,'2011'!$C$2:$CV$2,0))</f>
        <v>1903</v>
      </c>
      <c r="C100" s="58">
        <f t="shared" si="20"/>
        <v>21.102239964515412</v>
      </c>
      <c r="D100" s="286">
        <f t="shared" si="21"/>
        <v>-1.6815554387808722</v>
      </c>
      <c r="E100" s="279">
        <f>INDEX('2021'!$C$3:$DP$71,MATCH($A$6,'2021'!$B$3:$B$71,0),MATCH($A100,'2021'!$C$2:$DP$2,0))</f>
        <v>1871</v>
      </c>
      <c r="F100" s="295">
        <f t="shared" ref="F100:F107" si="22">E100/SUM($E$99:$E$107)*100</f>
        <v>20.653493763108511</v>
      </c>
      <c r="G100" s="278"/>
      <c r="H100" s="39">
        <v>20.345443210156429</v>
      </c>
      <c r="J100" s="328"/>
      <c r="K100" s="241"/>
      <c r="L100" s="241"/>
      <c r="M100" s="241"/>
      <c r="N100" s="241"/>
      <c r="O100" s="241"/>
      <c r="P100" s="68"/>
      <c r="Q100" s="315"/>
      <c r="R100" s="315"/>
      <c r="S100" s="326"/>
      <c r="AU100" s="68"/>
      <c r="AV100" s="68"/>
      <c r="AW100" s="68"/>
      <c r="AX100" s="68"/>
      <c r="AY100" s="68"/>
      <c r="AZ100" s="68"/>
      <c r="BA100" s="68"/>
      <c r="BB100" s="78" t="s">
        <v>66</v>
      </c>
      <c r="BC100" s="310">
        <v>86154</v>
      </c>
      <c r="BD100" s="310" t="s">
        <v>282</v>
      </c>
      <c r="BE100" s="310">
        <v>83614</v>
      </c>
      <c r="BF100" s="77">
        <f t="shared" si="16"/>
        <v>2540</v>
      </c>
      <c r="BG100" s="78">
        <f t="shared" si="17"/>
        <v>3.0377687946994523</v>
      </c>
    </row>
    <row r="101" spans="1:59" ht="12" customHeight="1">
      <c r="A101" s="27" t="s">
        <v>67</v>
      </c>
      <c r="B101" s="48">
        <f>INDEX('2011'!$C$3:$DP$72,MATCH($A$6,'2011'!$B$3:$B$71,0),MATCH($A101,'2011'!$C$2:$CV$2,0))</f>
        <v>394</v>
      </c>
      <c r="C101" s="58">
        <f t="shared" si="20"/>
        <v>4.369039698381016</v>
      </c>
      <c r="D101" s="286">
        <f t="shared" si="21"/>
        <v>-3.5532994923857872</v>
      </c>
      <c r="E101" s="279">
        <f>INDEX('2021'!$C$3:$DP$71,MATCH($A$6,'2021'!$B$3:$B$71,0),MATCH($A101,'2021'!$C$2:$DP$2,0))</f>
        <v>380</v>
      </c>
      <c r="F101" s="295">
        <f t="shared" si="22"/>
        <v>4.1947234794127386</v>
      </c>
      <c r="G101" s="278"/>
      <c r="H101" s="39">
        <v>5.4437769213330309</v>
      </c>
      <c r="J101" s="328"/>
      <c r="K101" s="241"/>
      <c r="L101" s="241"/>
      <c r="M101" s="241"/>
      <c r="N101" s="241"/>
      <c r="O101" s="241"/>
      <c r="P101" s="68"/>
      <c r="Q101" s="315"/>
      <c r="R101" s="315"/>
      <c r="S101" s="326"/>
      <c r="AU101" s="68"/>
      <c r="AV101" s="68"/>
      <c r="AW101" s="68"/>
      <c r="AX101" s="68"/>
      <c r="AY101" s="68"/>
      <c r="AZ101" s="68"/>
      <c r="BA101" s="68"/>
      <c r="BB101" s="78" t="s">
        <v>67</v>
      </c>
      <c r="BC101" s="310">
        <v>23052</v>
      </c>
      <c r="BD101" s="310" t="s">
        <v>283</v>
      </c>
      <c r="BE101" s="310">
        <v>22298</v>
      </c>
      <c r="BF101" s="77">
        <f t="shared" si="16"/>
        <v>754</v>
      </c>
      <c r="BG101" s="78">
        <f t="shared" si="17"/>
        <v>3.3814691900618894</v>
      </c>
    </row>
    <row r="102" spans="1:59" ht="12" customHeight="1">
      <c r="A102" s="27" t="s">
        <v>68</v>
      </c>
      <c r="B102" s="48">
        <f>INDEX('2011'!$C$3:$DP$72,MATCH($A$6,'2011'!$B$3:$B$71,0),MATCH($A102,'2011'!$C$2:$CV$2,0))</f>
        <v>909</v>
      </c>
      <c r="C102" s="58">
        <f t="shared" si="20"/>
        <v>10.079840319361278</v>
      </c>
      <c r="D102" s="286">
        <f t="shared" si="21"/>
        <v>3.0803080308030801</v>
      </c>
      <c r="E102" s="279">
        <f>INDEX('2021'!$C$3:$DP$71,MATCH($A$6,'2021'!$B$3:$B$71,0),MATCH($A102,'2021'!$C$2:$DP$2,0))</f>
        <v>937</v>
      </c>
      <c r="F102" s="295">
        <f t="shared" si="22"/>
        <v>10.343305000551938</v>
      </c>
      <c r="G102" s="278"/>
      <c r="H102" s="39">
        <v>9.6512978916345507</v>
      </c>
      <c r="J102" s="328"/>
      <c r="K102" s="241"/>
      <c r="L102" s="241"/>
      <c r="M102" s="241"/>
      <c r="N102" s="241"/>
      <c r="O102" s="241"/>
      <c r="P102" s="68"/>
      <c r="Q102" s="315"/>
      <c r="R102" s="315"/>
      <c r="S102" s="326"/>
      <c r="AU102" s="68"/>
      <c r="AV102" s="68"/>
      <c r="AW102" s="68"/>
      <c r="AX102" s="68"/>
      <c r="AY102" s="68"/>
      <c r="AZ102" s="68"/>
      <c r="BA102" s="68"/>
      <c r="BB102" s="78" t="s">
        <v>68</v>
      </c>
      <c r="BC102" s="310">
        <v>40869</v>
      </c>
      <c r="BD102" s="310" t="s">
        <v>284</v>
      </c>
      <c r="BE102" s="310">
        <v>41471</v>
      </c>
      <c r="BF102" s="77">
        <f t="shared" si="16"/>
        <v>-602</v>
      </c>
      <c r="BG102" s="78">
        <f t="shared" si="17"/>
        <v>-1.45161679245738</v>
      </c>
    </row>
    <row r="103" spans="1:59" ht="24" customHeight="1">
      <c r="A103" s="27" t="s">
        <v>69</v>
      </c>
      <c r="B103" s="48">
        <f>INDEX('2011'!$C$3:$DP$72,MATCH($A$6,'2011'!$B$3:$B$71,0),MATCH($A103,'2011'!$C$2:$CV$2,0))</f>
        <v>1743</v>
      </c>
      <c r="C103" s="58">
        <f t="shared" si="20"/>
        <v>19.328010645375915</v>
      </c>
      <c r="D103" s="286">
        <f t="shared" si="21"/>
        <v>4.4750430292598971</v>
      </c>
      <c r="E103" s="279">
        <f>INDEX('2021'!$C$3:$DP$71,MATCH($A$6,'2021'!$B$3:$B$71,0),MATCH($A103,'2021'!$C$2:$DP$2,0))</f>
        <v>1821</v>
      </c>
      <c r="F103" s="295">
        <f t="shared" si="22"/>
        <v>20.101556463185783</v>
      </c>
      <c r="G103" s="278"/>
      <c r="H103" s="39">
        <v>19.283703619738532</v>
      </c>
      <c r="J103" s="328"/>
      <c r="K103" s="241"/>
      <c r="L103" s="241"/>
      <c r="M103" s="241"/>
      <c r="N103" s="241"/>
      <c r="O103" s="241"/>
      <c r="P103" s="68"/>
      <c r="Q103" s="315"/>
      <c r="R103" s="315"/>
      <c r="S103" s="326"/>
      <c r="AU103" s="68"/>
      <c r="AV103" s="68"/>
      <c r="AW103" s="68"/>
      <c r="AX103" s="68"/>
      <c r="AY103" s="68"/>
      <c r="AZ103" s="68"/>
      <c r="BA103" s="68"/>
      <c r="BB103" s="78" t="s">
        <v>69</v>
      </c>
      <c r="BC103" s="310">
        <v>81658</v>
      </c>
      <c r="BD103" s="310" t="s">
        <v>285</v>
      </c>
      <c r="BE103" s="310">
        <v>77641</v>
      </c>
      <c r="BF103" s="77">
        <f t="shared" si="16"/>
        <v>4017</v>
      </c>
      <c r="BG103" s="78">
        <f t="shared" si="17"/>
        <v>5.173812805090094</v>
      </c>
    </row>
    <row r="104" spans="1:59">
      <c r="A104" s="27" t="s">
        <v>70</v>
      </c>
      <c r="B104" s="48">
        <f>INDEX('2011'!$C$3:$DP$72,MATCH($A$6,'2011'!$B$3:$B$71,0),MATCH($A104,'2011'!$C$2:$CV$2,0))</f>
        <v>999</v>
      </c>
      <c r="C104" s="58">
        <f t="shared" si="20"/>
        <v>11.077844311377245</v>
      </c>
      <c r="D104" s="286">
        <f t="shared" si="21"/>
        <v>17.517517517517518</v>
      </c>
      <c r="E104" s="279">
        <f>INDEX('2021'!$C$3:$DP$71,MATCH($A$6,'2021'!$B$3:$B$71,0),MATCH($A104,'2021'!$C$2:$DP$2,0))</f>
        <v>1174</v>
      </c>
      <c r="F104" s="295">
        <f t="shared" si="22"/>
        <v>12.95948780218567</v>
      </c>
      <c r="G104" s="278"/>
      <c r="H104" s="39">
        <v>11.531776619058414</v>
      </c>
      <c r="J104" s="328"/>
      <c r="K104" s="241"/>
      <c r="L104" s="241"/>
      <c r="M104" s="241"/>
      <c r="N104" s="241"/>
      <c r="O104" s="241"/>
      <c r="P104" s="68"/>
      <c r="Q104" s="315"/>
      <c r="R104" s="315"/>
      <c r="S104" s="326"/>
      <c r="AU104" s="68"/>
      <c r="AV104" s="68"/>
      <c r="AW104" s="68"/>
      <c r="AX104" s="68"/>
      <c r="AY104" s="68"/>
      <c r="AZ104" s="68"/>
      <c r="BA104" s="68"/>
      <c r="BB104" s="78" t="s">
        <v>70</v>
      </c>
      <c r="BC104" s="310">
        <v>48832</v>
      </c>
      <c r="BD104" s="310" t="s">
        <v>286</v>
      </c>
      <c r="BE104" s="310">
        <v>41839</v>
      </c>
      <c r="BF104" s="77">
        <f t="shared" si="16"/>
        <v>6993</v>
      </c>
      <c r="BG104" s="78">
        <f t="shared" si="17"/>
        <v>16.714070603981931</v>
      </c>
    </row>
    <row r="105" spans="1:59" ht="12" customHeight="1">
      <c r="A105" s="27" t="s">
        <v>71</v>
      </c>
      <c r="B105" s="48">
        <f>INDEX('2011'!$C$3:$DP$72,MATCH($A$6,'2011'!$B$3:$B$71,0),MATCH($A105,'2011'!$C$2:$CV$2,0))</f>
        <v>1060</v>
      </c>
      <c r="C105" s="58">
        <f t="shared" si="20"/>
        <v>11.75426923929918</v>
      </c>
      <c r="D105" s="286">
        <f t="shared" si="21"/>
        <v>-11.509433962264151</v>
      </c>
      <c r="E105" s="279">
        <f>INDEX('2021'!$C$3:$DP$71,MATCH($A$6,'2021'!$B$3:$B$71,0),MATCH($A105,'2021'!$C$2:$DP$2,0))</f>
        <v>938</v>
      </c>
      <c r="F105" s="286">
        <f t="shared" si="22"/>
        <v>10.354343746550391</v>
      </c>
      <c r="G105" s="278"/>
      <c r="H105" s="39">
        <v>11.483129297967203</v>
      </c>
      <c r="J105" s="328"/>
      <c r="K105" s="241"/>
      <c r="L105" s="241"/>
      <c r="M105" s="241"/>
      <c r="N105" s="241"/>
      <c r="O105" s="241"/>
      <c r="P105" s="68"/>
      <c r="Q105" s="315"/>
      <c r="R105" s="315"/>
      <c r="S105" s="326"/>
      <c r="AU105" s="68"/>
      <c r="AV105" s="68"/>
      <c r="AW105" s="68"/>
      <c r="AX105" s="68"/>
      <c r="AY105" s="68"/>
      <c r="AZ105" s="68"/>
      <c r="BA105" s="68"/>
      <c r="BB105" s="78" t="s">
        <v>71</v>
      </c>
      <c r="BC105" s="310">
        <v>48626</v>
      </c>
      <c r="BD105" s="310" t="s">
        <v>287</v>
      </c>
      <c r="BE105" s="310">
        <v>49274</v>
      </c>
      <c r="BF105" s="77">
        <f t="shared" si="16"/>
        <v>-648</v>
      </c>
      <c r="BG105" s="78">
        <f t="shared" si="17"/>
        <v>-1.3150951820432684</v>
      </c>
    </row>
    <row r="106" spans="1:59" ht="12" customHeight="1">
      <c r="A106" s="27" t="s">
        <v>72</v>
      </c>
      <c r="B106" s="48">
        <f>INDEX('2011'!$C$3:$DP$72,MATCH($A$6,'2011'!$B$3:$B$71,0),MATCH($A106,'2011'!$C$2:$CV$2,0))</f>
        <v>454</v>
      </c>
      <c r="C106" s="58">
        <f t="shared" si="20"/>
        <v>5.0343756930583279</v>
      </c>
      <c r="D106" s="286">
        <f t="shared" si="21"/>
        <v>1.5418502202643172</v>
      </c>
      <c r="E106" s="279">
        <f>INDEX('2021'!$C$3:$DP$71,MATCH($A$6,'2021'!$B$3:$B$71,0),MATCH($A106,'2021'!$C$2:$DP$2,0))</f>
        <v>461</v>
      </c>
      <c r="F106" s="286">
        <f t="shared" si="22"/>
        <v>5.0888619052875592</v>
      </c>
      <c r="G106" s="278"/>
      <c r="H106" s="39">
        <v>5.045860726970453</v>
      </c>
      <c r="J106" s="328"/>
      <c r="K106" s="241"/>
      <c r="L106" s="241"/>
      <c r="M106" s="241"/>
      <c r="N106" s="241"/>
      <c r="O106" s="241"/>
      <c r="P106" s="68"/>
      <c r="Q106" s="315"/>
      <c r="R106" s="315"/>
      <c r="S106" s="326"/>
      <c r="AU106" s="68"/>
      <c r="AV106" s="68"/>
      <c r="AW106" s="68"/>
      <c r="AX106" s="68"/>
      <c r="AY106" s="68"/>
      <c r="AZ106" s="68"/>
      <c r="BA106" s="68"/>
      <c r="BB106" s="78" t="s">
        <v>72</v>
      </c>
      <c r="BC106" s="310">
        <v>21367</v>
      </c>
      <c r="BD106" s="310" t="s">
        <v>288</v>
      </c>
      <c r="BE106" s="310">
        <v>20256</v>
      </c>
      <c r="BF106" s="77">
        <f t="shared" si="16"/>
        <v>1111</v>
      </c>
      <c r="BG106" s="78">
        <f t="shared" si="17"/>
        <v>5.4847946287519749</v>
      </c>
    </row>
    <row r="107" spans="1:59" ht="12" customHeight="1" thickBot="1">
      <c r="A107" s="28" t="s">
        <v>405</v>
      </c>
      <c r="B107" s="48">
        <f>INDEX('2011'!$C$3:$DP$72,MATCH($A$6,'2011'!$B$3:$B$71,0),MATCH($A107,'2011'!$C$2:$CV$2,0))</f>
        <v>466</v>
      </c>
      <c r="C107" s="58">
        <f t="shared" si="20"/>
        <v>5.1674428919937903</v>
      </c>
      <c r="D107" s="286">
        <f t="shared" si="21"/>
        <v>6.4377682403433472</v>
      </c>
      <c r="E107" s="279">
        <f>INDEX('2021'!$C$3:$DP$71,MATCH($A$6,'2021'!$B$3:$B$71,0),MATCH($A107,'2021'!$C$2:$DP$2,0))</f>
        <v>496</v>
      </c>
      <c r="F107" s="286">
        <f t="shared" si="22"/>
        <v>5.4752180152334695</v>
      </c>
      <c r="G107" s="278"/>
      <c r="H107" s="39">
        <v>6.0993349958437237</v>
      </c>
      <c r="J107" s="328"/>
      <c r="K107" s="241"/>
      <c r="L107" s="241"/>
      <c r="M107" s="241"/>
      <c r="N107" s="241"/>
      <c r="O107" s="241"/>
      <c r="P107" s="68"/>
      <c r="Q107" s="315"/>
      <c r="R107" s="315"/>
      <c r="S107" s="326"/>
      <c r="AU107" s="68"/>
      <c r="AV107" s="68"/>
      <c r="AW107" s="68"/>
      <c r="AX107" s="68"/>
      <c r="AY107" s="68"/>
      <c r="AZ107" s="68"/>
      <c r="BA107" s="68"/>
      <c r="BB107" s="78" t="s">
        <v>405</v>
      </c>
      <c r="BC107" s="310">
        <v>25828</v>
      </c>
      <c r="BD107" s="310" t="s">
        <v>289</v>
      </c>
      <c r="BE107" s="310">
        <v>26757</v>
      </c>
      <c r="BF107" s="77">
        <f t="shared" si="16"/>
        <v>-929</v>
      </c>
      <c r="BG107" s="78">
        <f t="shared" si="17"/>
        <v>-3.471988638487125</v>
      </c>
    </row>
    <row r="108" spans="1:59" ht="12" customHeight="1" thickBot="1">
      <c r="A108" s="29" t="s">
        <v>406</v>
      </c>
      <c r="B108" s="42"/>
      <c r="C108" s="55"/>
      <c r="D108" s="282"/>
      <c r="E108" s="296"/>
      <c r="F108" s="296"/>
      <c r="G108" s="278"/>
      <c r="H108" s="44"/>
      <c r="J108" s="328"/>
      <c r="K108" s="241"/>
      <c r="L108" s="241"/>
      <c r="M108" s="241"/>
      <c r="N108" s="241"/>
      <c r="O108" s="241"/>
      <c r="P108" s="68"/>
      <c r="Q108" s="315"/>
      <c r="R108" s="315"/>
      <c r="S108" s="326"/>
      <c r="AU108" s="68"/>
      <c r="AV108" s="68"/>
      <c r="AW108" s="68"/>
      <c r="AX108" s="68"/>
      <c r="AY108" s="68"/>
      <c r="AZ108" s="68"/>
      <c r="BA108" s="68"/>
      <c r="BB108" s="78"/>
      <c r="BC108" s="310"/>
      <c r="BD108" s="314"/>
      <c r="BE108" s="314"/>
      <c r="BF108" s="77">
        <f t="shared" si="16"/>
        <v>0</v>
      </c>
      <c r="BG108" s="78" t="e">
        <f t="shared" si="17"/>
        <v>#DIV/0!</v>
      </c>
    </row>
    <row r="109" spans="1:59" ht="12" customHeight="1">
      <c r="A109" s="51" t="s">
        <v>407</v>
      </c>
      <c r="B109" s="45">
        <f>INDEX('2011'!$C$3:$DP$72,MATCH($A$6,'2011'!$B$3:$B$71,0),MATCH($A109,'2011'!$C$2:$CV$2,0))</f>
        <v>9281</v>
      </c>
      <c r="C109" s="59"/>
      <c r="D109" s="284"/>
      <c r="E109" s="59" t="s">
        <v>193</v>
      </c>
      <c r="F109" s="59" t="s">
        <v>193</v>
      </c>
      <c r="G109" s="278"/>
      <c r="H109" s="47" t="s">
        <v>193</v>
      </c>
      <c r="J109" s="328"/>
      <c r="K109" s="241"/>
      <c r="L109" s="241"/>
      <c r="M109" s="241"/>
      <c r="N109" s="241"/>
      <c r="O109" s="241"/>
      <c r="P109" s="68"/>
      <c r="Q109" s="315"/>
      <c r="R109" s="315"/>
      <c r="S109" s="326"/>
      <c r="AU109" s="68"/>
      <c r="AV109" s="68"/>
      <c r="AW109" s="68"/>
      <c r="AX109" s="68"/>
      <c r="AY109" s="68"/>
      <c r="AZ109" s="68"/>
      <c r="BA109" s="68"/>
      <c r="BB109" s="78" t="s">
        <v>125</v>
      </c>
      <c r="BC109" s="310" t="s">
        <v>193</v>
      </c>
      <c r="BD109" s="310" t="s">
        <v>291</v>
      </c>
      <c r="BE109" s="310">
        <v>425095</v>
      </c>
      <c r="BF109" s="77" t="e">
        <f t="shared" si="16"/>
        <v>#VALUE!</v>
      </c>
      <c r="BG109" s="78" t="e">
        <f t="shared" si="17"/>
        <v>#VALUE!</v>
      </c>
    </row>
    <row r="110" spans="1:59" ht="12" customHeight="1">
      <c r="A110" s="27" t="s">
        <v>73</v>
      </c>
      <c r="B110" s="48">
        <f>INDEX('2011'!$C$3:$DP$72,MATCH($A$6,'2011'!$B$3:$B$71,0),MATCH($A110,'2011'!$C$2:$CV$2,0))</f>
        <v>534</v>
      </c>
      <c r="C110" s="39" t="s">
        <v>193</v>
      </c>
      <c r="D110" s="286">
        <f>(E110-B110)/B110*100</f>
        <v>5.0561797752808983</v>
      </c>
      <c r="E110" s="287">
        <f>INDEX('2021'!$C$3:$DP$71,MATCH($A$6,'2021'!$B$3:$B$71,0),MATCH($A110,'2021'!$C$2:$DP$2,0))</f>
        <v>561</v>
      </c>
      <c r="F110" s="295">
        <f>E110/SUM($E$110:$E$114)*100</f>
        <v>6.193420181055421</v>
      </c>
      <c r="G110" s="278"/>
      <c r="H110" s="39">
        <v>11.177574948932</v>
      </c>
      <c r="J110" s="328"/>
      <c r="K110" s="241"/>
      <c r="L110" s="241"/>
      <c r="M110" s="241"/>
      <c r="N110" s="241"/>
      <c r="O110" s="241"/>
      <c r="P110" s="68"/>
      <c r="Q110" s="315"/>
      <c r="R110" s="315"/>
      <c r="S110" s="326"/>
      <c r="AU110" s="68"/>
      <c r="AV110" s="68"/>
      <c r="AW110" s="68"/>
      <c r="AX110" s="68"/>
      <c r="AY110" s="68"/>
      <c r="AZ110" s="68"/>
      <c r="BA110" s="68"/>
      <c r="BB110" s="78" t="s">
        <v>73</v>
      </c>
      <c r="BC110" s="310">
        <v>47332</v>
      </c>
      <c r="BD110" s="310" t="s">
        <v>292</v>
      </c>
      <c r="BE110" s="310">
        <v>46449</v>
      </c>
      <c r="BF110" s="77">
        <f t="shared" si="16"/>
        <v>883</v>
      </c>
      <c r="BG110" s="78">
        <f t="shared" si="17"/>
        <v>1.9010097095739413</v>
      </c>
    </row>
    <row r="111" spans="1:59" ht="12" customHeight="1">
      <c r="A111" s="27" t="s">
        <v>74</v>
      </c>
      <c r="B111" s="48">
        <f>INDEX('2011'!$C$3:$DP$72,MATCH($A$6,'2011'!$B$3:$B$71,0),MATCH($A111,'2011'!$C$2:$CV$2,0))</f>
        <v>3567</v>
      </c>
      <c r="C111" s="39">
        <f>B111/SUM($B$99:$B$107)*100</f>
        <v>39.554224883566199</v>
      </c>
      <c r="D111" s="286">
        <f>(E111-B111)/B111*100</f>
        <v>-0.42052144659377627</v>
      </c>
      <c r="E111" s="287">
        <f>INDEX('2021'!$C$3:$DP$71,MATCH($A$6,'2021'!$B$3:$B$71,0),MATCH($A111,'2021'!$C$2:$DP$2,0))</f>
        <v>3552</v>
      </c>
      <c r="F111" s="295">
        <f t="shared" ref="F111:F114" si="23">E111/SUM($E$110:$E$114)*100</f>
        <v>39.213954515345549</v>
      </c>
      <c r="G111" s="278"/>
      <c r="H111" s="39">
        <v>35.566471053594832</v>
      </c>
      <c r="J111" s="328"/>
      <c r="K111" s="241"/>
      <c r="L111" s="241"/>
      <c r="M111" s="241"/>
      <c r="N111" s="241"/>
      <c r="O111" s="241"/>
      <c r="P111" s="68"/>
      <c r="Q111" s="315"/>
      <c r="R111" s="315"/>
      <c r="S111" s="326"/>
      <c r="AU111" s="68"/>
      <c r="AV111" s="68"/>
      <c r="AW111" s="68"/>
      <c r="AX111" s="68"/>
      <c r="AY111" s="68"/>
      <c r="AZ111" s="68"/>
      <c r="BA111" s="68"/>
      <c r="BB111" s="78" t="s">
        <v>74</v>
      </c>
      <c r="BC111" s="310">
        <v>150608</v>
      </c>
      <c r="BD111" s="310" t="s">
        <v>293</v>
      </c>
      <c r="BE111" s="310">
        <v>147412</v>
      </c>
      <c r="BF111" s="77">
        <f t="shared" si="16"/>
        <v>3196</v>
      </c>
      <c r="BG111" s="78">
        <f t="shared" si="17"/>
        <v>2.1680731555097279</v>
      </c>
    </row>
    <row r="112" spans="1:59" ht="12" customHeight="1">
      <c r="A112" s="27" t="s">
        <v>75</v>
      </c>
      <c r="B112" s="48">
        <f>INDEX('2011'!$C$3:$DP$72,MATCH($A$6,'2011'!$B$3:$B$71,0),MATCH($A112,'2011'!$C$2:$CV$2,0))</f>
        <v>3133</v>
      </c>
      <c r="C112" s="39">
        <f>B112/SUM($B$99:$B$107)*100</f>
        <v>34.74162785540031</v>
      </c>
      <c r="D112" s="286">
        <f>(E112-B112)/B112*100</f>
        <v>-6.4794127034790945</v>
      </c>
      <c r="E112" s="287">
        <f>INDEX('2021'!$C$3:$DP$71,MATCH($A$6,'2021'!$B$3:$B$71,0),MATCH($A112,'2021'!$C$2:$DP$2,0))</f>
        <v>2930</v>
      </c>
      <c r="F112" s="295">
        <f t="shared" si="23"/>
        <v>32.347096489291232</v>
      </c>
      <c r="G112" s="278"/>
      <c r="H112" s="39">
        <v>27.754306833075532</v>
      </c>
      <c r="J112" s="328"/>
      <c r="K112" s="241"/>
      <c r="L112" s="241"/>
      <c r="M112" s="241"/>
      <c r="N112" s="241"/>
      <c r="O112" s="241"/>
      <c r="P112" s="68"/>
      <c r="Q112" s="315"/>
      <c r="R112" s="315"/>
      <c r="S112" s="326"/>
      <c r="AU112" s="68"/>
      <c r="AV112" s="68"/>
      <c r="AW112" s="68"/>
      <c r="AX112" s="68"/>
      <c r="AY112" s="68"/>
      <c r="AZ112" s="68"/>
      <c r="BA112" s="68"/>
      <c r="BB112" s="78" t="s">
        <v>75</v>
      </c>
      <c r="BC112" s="310">
        <v>117527</v>
      </c>
      <c r="BD112" s="310" t="s">
        <v>294</v>
      </c>
      <c r="BE112" s="310">
        <v>125101</v>
      </c>
      <c r="BF112" s="77">
        <f t="shared" si="16"/>
        <v>-7574</v>
      </c>
      <c r="BG112" s="78">
        <f t="shared" si="17"/>
        <v>-6.054308119039816</v>
      </c>
    </row>
    <row r="113" spans="1:59" ht="12" customHeight="1">
      <c r="A113" s="27" t="s">
        <v>76</v>
      </c>
      <c r="B113" s="48">
        <f>INDEX('2011'!$C$3:$DP$72,MATCH($A$6,'2011'!$B$3:$B$71,0),MATCH($A113,'2011'!$C$2:$CV$2,0))</f>
        <v>1163</v>
      </c>
      <c r="C113" s="39">
        <f>B113/SUM($B$99:$B$107)*100</f>
        <v>12.896429363495232</v>
      </c>
      <c r="D113" s="286">
        <f>(E113-B113)/B113*100</f>
        <v>6.3628546861564921</v>
      </c>
      <c r="E113" s="287">
        <f>INDEX('2021'!$C$3:$DP$71,MATCH($A$6,'2021'!$B$3:$B$71,0),MATCH($A113,'2021'!$C$2:$DP$2,0))</f>
        <v>1237</v>
      </c>
      <c r="F113" s="295">
        <f t="shared" si="23"/>
        <v>13.656436299403843</v>
      </c>
      <c r="G113" s="278"/>
      <c r="H113" s="39">
        <v>20.967044904417236</v>
      </c>
      <c r="J113" s="328"/>
      <c r="K113" s="241"/>
      <c r="L113" s="241"/>
      <c r="M113" s="241"/>
      <c r="N113" s="241"/>
      <c r="O113" s="241"/>
      <c r="P113" s="68"/>
      <c r="Q113" s="315"/>
      <c r="R113" s="315"/>
      <c r="S113" s="326"/>
      <c r="AU113" s="68"/>
      <c r="AV113" s="68"/>
      <c r="AW113" s="68"/>
      <c r="AX113" s="68"/>
      <c r="AY113" s="68"/>
      <c r="AZ113" s="68"/>
      <c r="BA113" s="68"/>
      <c r="BB113" s="75" t="s">
        <v>76</v>
      </c>
      <c r="BC113" s="314">
        <v>88786</v>
      </c>
      <c r="BD113" s="310" t="s">
        <v>295</v>
      </c>
      <c r="BE113" s="310">
        <v>86595</v>
      </c>
      <c r="BF113" s="77">
        <f t="shared" si="16"/>
        <v>2191</v>
      </c>
      <c r="BG113" s="78">
        <f t="shared" si="17"/>
        <v>2.5301691783590279</v>
      </c>
    </row>
    <row r="114" spans="1:59" ht="12" customHeight="1">
      <c r="A114" s="27" t="s">
        <v>77</v>
      </c>
      <c r="B114" s="288">
        <f>INDEX('2011'!$C$3:$DP$72,MATCH($A$6,'2011'!$B$3:$B$71,0),MATCH($A114,'2011'!$C$2:$CV$2,0))</f>
        <v>884</v>
      </c>
      <c r="C114" s="286">
        <f>B114/SUM($B$99:$B$107)*100</f>
        <v>9.802616988245731</v>
      </c>
      <c r="D114" s="286">
        <f>(E114-B114)/B114*100</f>
        <v>-11.990950226244344</v>
      </c>
      <c r="E114" s="287">
        <f>INDEX('2021'!$C$3:$DP$71,MATCH($A$6,'2021'!$B$3:$B$71,0),MATCH($A114,'2021'!$C$2:$DP$2,0))</f>
        <v>778</v>
      </c>
      <c r="F114" s="295">
        <f t="shared" si="23"/>
        <v>8.5890925149039532</v>
      </c>
      <c r="G114" s="278"/>
      <c r="H114" s="39">
        <v>4.5346022599803995</v>
      </c>
      <c r="J114" s="328"/>
      <c r="K114" s="241"/>
      <c r="L114" s="241"/>
      <c r="M114" s="241"/>
      <c r="N114" s="241"/>
      <c r="O114" s="241"/>
      <c r="P114" s="68"/>
      <c r="Q114" s="315"/>
      <c r="R114" s="315"/>
      <c r="S114" s="326"/>
      <c r="AU114" s="68"/>
      <c r="AV114" s="68"/>
      <c r="AW114" s="68"/>
      <c r="AX114" s="68"/>
      <c r="AY114" s="68"/>
      <c r="AZ114" s="68"/>
      <c r="BA114" s="68"/>
      <c r="BB114" s="75" t="s">
        <v>77</v>
      </c>
      <c r="BC114" s="314">
        <v>19202</v>
      </c>
      <c r="BD114" s="310" t="s">
        <v>296</v>
      </c>
      <c r="BE114" s="310">
        <v>19538</v>
      </c>
      <c r="BF114" s="77">
        <f t="shared" si="16"/>
        <v>-336</v>
      </c>
      <c r="BG114" s="78">
        <f t="shared" si="17"/>
        <v>-1.7197256628109325</v>
      </c>
    </row>
    <row r="115" spans="1:59" ht="12" customHeight="1" thickBot="1">
      <c r="A115" s="60" t="s">
        <v>78</v>
      </c>
      <c r="B115" s="63">
        <f>INDEX('2011'!$C$3:$DP$72,MATCH($A$6,'2011'!$B$3:$B$71,0),MATCH($A115,'2011'!$C$2:$CV$2,0))</f>
        <v>263</v>
      </c>
      <c r="C115" s="64">
        <f>B115/SUM($B$99:$B$107)*100</f>
        <v>2.9163894433355511</v>
      </c>
      <c r="D115" s="62" t="s">
        <v>193</v>
      </c>
      <c r="E115" s="61" t="str">
        <f>INDEX('2021'!$C$3:$DP$71,MATCH($A$6,'2021'!$B$3:$B$71,0),MATCH($A115,'2021'!$C$2:$DP$2,0))</f>
        <v>-</v>
      </c>
      <c r="F115" s="299"/>
      <c r="G115" s="278"/>
      <c r="H115" s="64" t="s">
        <v>193</v>
      </c>
      <c r="J115" s="330"/>
      <c r="K115" s="331"/>
      <c r="L115" s="331"/>
      <c r="M115" s="331"/>
      <c r="N115" s="331"/>
      <c r="O115" s="331"/>
      <c r="P115" s="332"/>
      <c r="Q115" s="333"/>
      <c r="R115" s="333"/>
      <c r="S115" s="334"/>
      <c r="AU115" s="68"/>
      <c r="AV115" s="68"/>
      <c r="AW115" s="68"/>
      <c r="AX115" s="68"/>
      <c r="AY115" s="68"/>
      <c r="AZ115" s="68"/>
      <c r="BA115" s="68"/>
      <c r="BB115" s="75" t="s">
        <v>78</v>
      </c>
      <c r="BC115" s="314" t="s">
        <v>193</v>
      </c>
      <c r="BD115" s="310" t="s">
        <v>297</v>
      </c>
      <c r="BE115" s="310">
        <v>14359</v>
      </c>
      <c r="BF115" s="77" t="e">
        <f t="shared" si="16"/>
        <v>#VALUE!</v>
      </c>
      <c r="BG115" s="78" t="e">
        <f t="shared" si="17"/>
        <v>#VALUE!</v>
      </c>
    </row>
  </sheetData>
  <pageMargins left="0.23622047244094491" right="0.23622047244094491" top="0.74803149606299213" bottom="0.74803149606299213" header="0.31496062992125984" footer="0.31496062992125984"/>
  <pageSetup paperSize="9" orientation="portrait" r:id="rId1"/>
  <headerFooter>
    <oddFooter>&amp;L&amp;8Source: Census 2021, Crown Copyright 2023&amp;R&amp;8Transport &amp; Connectivity, Prosperity  and Sustainability, www.birmingham.gov.uk/census ,
brenda.henry@birmingham.gov.uk</oddFooter>
  </headerFooter>
  <drawing r:id="rId2"/>
  <legacyDrawing r:id="rId3"/>
  <controls>
    <mc:AlternateContent xmlns:mc="http://schemas.openxmlformats.org/markup-compatibility/2006">
      <mc:Choice Requires="x14">
        <control shapeId="14337" r:id="rId4" name="ComboBox2">
          <controlPr defaultSize="0" autoLine="0" altText="Use the drop down arrow to select ward" linkedCell="A6" listFillRange="'2021'!$B$3:$B$71" r:id="rId5">
            <anchor moveWithCells="1">
              <from>
                <xdr:col>0</xdr:col>
                <xdr:colOff>12700</xdr:colOff>
                <xdr:row>0</xdr:row>
                <xdr:rowOff>12700</xdr:rowOff>
              </from>
              <to>
                <xdr:col>0</xdr:col>
                <xdr:colOff>2851150</xdr:colOff>
                <xdr:row>2</xdr:row>
                <xdr:rowOff>107950</xdr:rowOff>
              </to>
            </anchor>
          </controlPr>
        </control>
      </mc:Choice>
      <mc:Fallback>
        <control shapeId="14337" r:id="rId4" name="Combo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C4126-C375-403C-9F59-080BE34D8322}">
  <sheetPr codeName="Sheet7"/>
  <dimension ref="A1:AZ119"/>
  <sheetViews>
    <sheetView showGridLines="0" workbookViewId="0">
      <pane xSplit="1" ySplit="1" topLeftCell="B74" activePane="bottomRight" state="frozen"/>
      <selection activeCell="C4" sqref="C4"/>
      <selection pane="topRight" activeCell="C4" sqref="C4"/>
      <selection pane="bottomLeft" activeCell="C4" sqref="C4"/>
      <selection pane="bottomRight" activeCell="C4" sqref="C4"/>
    </sheetView>
  </sheetViews>
  <sheetFormatPr defaultColWidth="8.90625" defaultRowHeight="12"/>
  <cols>
    <col min="1" max="1" width="40.81640625" style="83" customWidth="1"/>
    <col min="2" max="3" width="8.81640625" style="146" customWidth="1"/>
    <col min="4" max="4" width="9.453125" style="147" customWidth="1"/>
    <col min="5" max="5" width="8.81640625" style="146" customWidth="1"/>
    <col min="6" max="6" width="8.81640625" style="147" customWidth="1"/>
    <col min="7" max="7" width="1.54296875" style="147" customWidth="1"/>
    <col min="8" max="31" width="8.81640625" style="146" customWidth="1"/>
    <col min="32" max="32" width="8.81640625" style="215" customWidth="1"/>
    <col min="33" max="33" width="8.81640625" style="216" customWidth="1"/>
    <col min="34" max="49" width="8.81640625" style="146" customWidth="1"/>
    <col min="50" max="50" width="11.6328125" style="146" customWidth="1"/>
    <col min="51" max="52" width="11.6328125" style="83" customWidth="1"/>
    <col min="53" max="16384" width="8.90625" style="83"/>
  </cols>
  <sheetData>
    <row r="1" spans="1:52" ht="37" thickTop="1" thickBot="1">
      <c r="A1" s="238" t="s">
        <v>428</v>
      </c>
      <c r="B1" s="211" t="s">
        <v>412</v>
      </c>
      <c r="C1" s="211" t="s">
        <v>382</v>
      </c>
      <c r="D1" s="211" t="s">
        <v>410</v>
      </c>
      <c r="E1" s="211" t="s">
        <v>379</v>
      </c>
      <c r="F1" s="211" t="s">
        <v>380</v>
      </c>
      <c r="G1" s="212"/>
      <c r="H1" s="213" t="s">
        <v>414</v>
      </c>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149"/>
      <c r="AY1" s="81" t="s">
        <v>409</v>
      </c>
      <c r="AZ1" s="82" t="s">
        <v>410</v>
      </c>
    </row>
    <row r="2" spans="1:52" ht="14.5" thickTop="1">
      <c r="A2" s="181" t="s">
        <v>418</v>
      </c>
      <c r="B2" s="84">
        <v>267.78820000000002</v>
      </c>
      <c r="C2" s="317"/>
      <c r="D2" s="271"/>
      <c r="E2" s="84">
        <v>267.78820000000002</v>
      </c>
      <c r="F2" s="268"/>
      <c r="G2" s="86"/>
      <c r="H2" s="210">
        <v>130278.42849999999</v>
      </c>
      <c r="I2" s="224"/>
      <c r="J2" s="224"/>
      <c r="K2" s="224"/>
      <c r="L2" s="224"/>
      <c r="M2" s="224"/>
      <c r="N2" s="224"/>
      <c r="O2" s="224"/>
      <c r="P2" s="224"/>
      <c r="Q2" s="224"/>
      <c r="R2" s="224"/>
      <c r="S2" s="224"/>
      <c r="T2" s="224"/>
      <c r="U2" s="224"/>
      <c r="V2" s="224"/>
      <c r="W2" s="224"/>
      <c r="X2" s="224"/>
      <c r="Y2" s="224"/>
      <c r="Z2" s="224"/>
      <c r="AA2" s="224"/>
      <c r="AB2" s="224"/>
      <c r="AC2" s="224"/>
      <c r="AD2" s="224"/>
      <c r="AE2" s="224"/>
      <c r="AF2" s="227"/>
      <c r="AG2" s="231"/>
      <c r="AH2" s="224"/>
      <c r="AI2" s="224"/>
      <c r="AJ2" s="224"/>
      <c r="AK2" s="224"/>
      <c r="AL2" s="224"/>
      <c r="AM2" s="224"/>
      <c r="AN2" s="224"/>
      <c r="AO2" s="224"/>
      <c r="AP2" s="224"/>
      <c r="AQ2" s="224"/>
      <c r="AR2" s="224"/>
      <c r="AS2" s="224"/>
      <c r="AT2" s="224"/>
      <c r="AU2" s="224"/>
      <c r="AV2" s="224"/>
      <c r="AW2" s="224"/>
      <c r="AX2" s="150"/>
      <c r="AY2" s="87"/>
      <c r="AZ2" s="88"/>
    </row>
    <row r="3" spans="1:52" ht="14">
      <c r="A3" s="182" t="s">
        <v>419</v>
      </c>
      <c r="B3" s="89">
        <v>4007.0660320357651</v>
      </c>
      <c r="C3" s="318"/>
      <c r="D3" s="272"/>
      <c r="E3" s="89">
        <v>4275.4796514558893</v>
      </c>
      <c r="F3" s="269"/>
      <c r="G3" s="91"/>
      <c r="H3" s="154">
        <v>433.61014291019023</v>
      </c>
      <c r="I3" s="224"/>
      <c r="J3" s="224"/>
      <c r="K3" s="224"/>
      <c r="L3" s="224"/>
      <c r="M3" s="224"/>
      <c r="N3" s="224"/>
      <c r="O3" s="224"/>
      <c r="P3" s="224"/>
      <c r="Q3" s="224"/>
      <c r="R3" s="224"/>
      <c r="S3" s="224"/>
      <c r="T3" s="224"/>
      <c r="U3" s="224"/>
      <c r="V3" s="224"/>
      <c r="W3" s="224"/>
      <c r="X3" s="224"/>
      <c r="Y3" s="224"/>
      <c r="Z3" s="224"/>
      <c r="AA3" s="224"/>
      <c r="AB3" s="224"/>
      <c r="AC3" s="224"/>
      <c r="AD3" s="224"/>
      <c r="AE3" s="224"/>
      <c r="AF3" s="216"/>
      <c r="AH3" s="224"/>
      <c r="AI3" s="224"/>
      <c r="AJ3" s="224"/>
      <c r="AK3" s="224"/>
      <c r="AL3" s="224"/>
      <c r="AM3" s="224"/>
      <c r="AN3" s="224"/>
      <c r="AO3" s="224"/>
      <c r="AP3" s="224"/>
      <c r="AQ3" s="224"/>
      <c r="AR3" s="224"/>
      <c r="AS3" s="224"/>
      <c r="AT3" s="224"/>
      <c r="AU3" s="224"/>
      <c r="AV3" s="224"/>
      <c r="AW3" s="224"/>
      <c r="AX3" s="151"/>
      <c r="AY3" s="92"/>
      <c r="AZ3" s="93"/>
    </row>
    <row r="4" spans="1:52" ht="12.5" thickBot="1">
      <c r="A4" s="183" t="s">
        <v>384</v>
      </c>
      <c r="B4" s="94">
        <v>2.5597123212964044</v>
      </c>
      <c r="C4" s="319"/>
      <c r="D4" s="273"/>
      <c r="E4" s="94">
        <v>2.6398279868510541</v>
      </c>
      <c r="F4" s="270"/>
      <c r="G4" s="96"/>
      <c r="H4" s="155">
        <v>2.3683264347126904</v>
      </c>
      <c r="I4" s="225"/>
      <c r="J4" s="225"/>
      <c r="K4" s="225"/>
      <c r="L4" s="225"/>
      <c r="M4" s="225"/>
      <c r="N4" s="225"/>
      <c r="O4" s="225"/>
      <c r="P4" s="225"/>
      <c r="Q4" s="225"/>
      <c r="R4" s="225"/>
      <c r="S4" s="225"/>
      <c r="T4" s="225"/>
      <c r="U4" s="225"/>
      <c r="V4" s="225"/>
      <c r="W4" s="225"/>
      <c r="X4" s="225"/>
      <c r="Y4" s="225"/>
      <c r="Z4" s="225"/>
      <c r="AA4" s="225"/>
      <c r="AB4" s="225"/>
      <c r="AC4" s="225"/>
      <c r="AD4" s="225"/>
      <c r="AE4" s="225"/>
      <c r="AF4" s="225"/>
      <c r="AH4" s="225"/>
      <c r="AI4" s="225"/>
      <c r="AJ4" s="225"/>
      <c r="AK4" s="225"/>
      <c r="AL4" s="225"/>
      <c r="AM4" s="225"/>
      <c r="AN4" s="225"/>
      <c r="AO4" s="225"/>
      <c r="AP4" s="225"/>
      <c r="AQ4" s="225"/>
      <c r="AR4" s="225"/>
      <c r="AS4" s="225"/>
      <c r="AT4" s="225"/>
      <c r="AU4" s="225"/>
      <c r="AV4" s="225"/>
      <c r="AW4" s="225"/>
      <c r="AX4" s="151"/>
      <c r="AY4" s="97"/>
      <c r="AZ4" s="98"/>
    </row>
    <row r="5" spans="1:52" ht="12.5" thickBot="1">
      <c r="A5" s="156" t="s">
        <v>0</v>
      </c>
      <c r="B5" s="195">
        <v>1073045</v>
      </c>
      <c r="C5" s="197">
        <v>100</v>
      </c>
      <c r="D5" s="235">
        <v>6.6985075183240221</v>
      </c>
      <c r="E5" s="99">
        <v>1144923</v>
      </c>
      <c r="F5" s="99">
        <v>100</v>
      </c>
      <c r="G5" s="236"/>
      <c r="H5" s="200">
        <v>100</v>
      </c>
      <c r="I5" s="230"/>
      <c r="J5" s="230"/>
      <c r="K5" s="230"/>
      <c r="L5" s="230"/>
      <c r="M5" s="230"/>
      <c r="N5" s="230"/>
      <c r="O5" s="230"/>
      <c r="P5" s="230"/>
      <c r="Q5" s="230"/>
      <c r="R5" s="230"/>
      <c r="S5" s="230"/>
      <c r="T5" s="230"/>
      <c r="U5" s="230"/>
      <c r="V5" s="230"/>
      <c r="W5" s="230"/>
      <c r="X5" s="230"/>
      <c r="Y5" s="230"/>
      <c r="Z5" s="230"/>
      <c r="AA5" s="230"/>
      <c r="AB5" s="230"/>
      <c r="AC5" s="230"/>
      <c r="AD5" s="226"/>
      <c r="AE5" s="226"/>
      <c r="AF5" s="226"/>
      <c r="AG5" s="231"/>
      <c r="AH5" s="226"/>
      <c r="AI5" s="226"/>
      <c r="AJ5" s="226"/>
      <c r="AK5" s="226"/>
      <c r="AL5" s="226"/>
      <c r="AM5" s="226"/>
      <c r="AN5" s="226"/>
      <c r="AO5" s="226"/>
      <c r="AP5" s="226"/>
      <c r="AQ5" s="226"/>
      <c r="AR5" s="226"/>
      <c r="AS5" s="226"/>
      <c r="AT5" s="226"/>
      <c r="AU5" s="226"/>
      <c r="AV5" s="226"/>
      <c r="AW5" s="226"/>
      <c r="AX5" s="150"/>
      <c r="AY5" s="101">
        <f>B5-E5</f>
        <v>-71878</v>
      </c>
      <c r="AZ5" s="102">
        <f>AY5/E5*100</f>
        <v>-6.2779767722370847</v>
      </c>
    </row>
    <row r="6" spans="1:52">
      <c r="A6" s="184" t="s">
        <v>1</v>
      </c>
      <c r="B6" s="103">
        <v>527806</v>
      </c>
      <c r="C6" s="85">
        <v>49.187685511791216</v>
      </c>
      <c r="D6" s="85">
        <f>(E6-B6)/B6*100</f>
        <v>6.1797327048195738</v>
      </c>
      <c r="E6" s="103">
        <v>560423</v>
      </c>
      <c r="F6" s="84">
        <v>48.948702921342033</v>
      </c>
      <c r="G6" s="86"/>
      <c r="H6" s="157">
        <v>48.957890777504737</v>
      </c>
      <c r="I6" s="227"/>
      <c r="J6" s="227"/>
      <c r="K6" s="227"/>
      <c r="L6" s="227"/>
      <c r="M6" s="227"/>
      <c r="N6" s="227"/>
      <c r="O6" s="227"/>
      <c r="P6" s="227"/>
      <c r="Q6" s="227"/>
      <c r="R6" s="227"/>
      <c r="S6" s="227"/>
      <c r="T6" s="227"/>
      <c r="U6" s="227"/>
      <c r="V6" s="227"/>
      <c r="W6" s="227"/>
      <c r="X6" s="227"/>
      <c r="Y6" s="227"/>
      <c r="Z6" s="227"/>
      <c r="AA6" s="227"/>
      <c r="AB6" s="227"/>
      <c r="AC6" s="227"/>
      <c r="AD6" s="227"/>
      <c r="AE6" s="227"/>
      <c r="AF6" s="226"/>
      <c r="AG6" s="231"/>
      <c r="AH6" s="227"/>
      <c r="AI6" s="227"/>
      <c r="AJ6" s="227"/>
      <c r="AK6" s="227"/>
      <c r="AL6" s="227"/>
      <c r="AM6" s="227"/>
      <c r="AN6" s="227"/>
      <c r="AO6" s="227"/>
      <c r="AP6" s="227"/>
      <c r="AQ6" s="227"/>
      <c r="AR6" s="227"/>
      <c r="AS6" s="227"/>
      <c r="AT6" s="227"/>
      <c r="AU6" s="227"/>
      <c r="AV6" s="227"/>
      <c r="AW6" s="227"/>
      <c r="AX6" s="150"/>
      <c r="AY6" s="87">
        <f>B6-E6</f>
        <v>-32617</v>
      </c>
      <c r="AZ6" s="104">
        <f>AY6/E6*100</f>
        <v>-5.8200680557364706</v>
      </c>
    </row>
    <row r="7" spans="1:52">
      <c r="A7" s="185" t="s">
        <v>2</v>
      </c>
      <c r="B7" s="105">
        <v>545239</v>
      </c>
      <c r="C7" s="90">
        <v>50.812314488208784</v>
      </c>
      <c r="D7" s="85">
        <f>(E7-B7)/B7*100</f>
        <v>7.1999618515916879</v>
      </c>
      <c r="E7" s="105">
        <v>584496</v>
      </c>
      <c r="F7" s="106">
        <v>51.051297078657967</v>
      </c>
      <c r="G7" s="107"/>
      <c r="H7" s="158">
        <v>51.042109222495256</v>
      </c>
      <c r="I7" s="227"/>
      <c r="J7" s="227"/>
      <c r="K7" s="227"/>
      <c r="L7" s="227"/>
      <c r="M7" s="227"/>
      <c r="N7" s="227"/>
      <c r="O7" s="227"/>
      <c r="P7" s="227"/>
      <c r="Q7" s="227"/>
      <c r="R7" s="227"/>
      <c r="S7" s="227"/>
      <c r="T7" s="227"/>
      <c r="U7" s="227"/>
      <c r="V7" s="227"/>
      <c r="W7" s="227"/>
      <c r="X7" s="227"/>
      <c r="Y7" s="227"/>
      <c r="Z7" s="227"/>
      <c r="AA7" s="227"/>
      <c r="AB7" s="227"/>
      <c r="AC7" s="227"/>
      <c r="AD7" s="227"/>
      <c r="AE7" s="227"/>
      <c r="AF7" s="226"/>
      <c r="AG7" s="231"/>
      <c r="AH7" s="227"/>
      <c r="AI7" s="227"/>
      <c r="AJ7" s="227"/>
      <c r="AK7" s="227"/>
      <c r="AL7" s="227"/>
      <c r="AM7" s="227"/>
      <c r="AN7" s="227"/>
      <c r="AO7" s="227"/>
      <c r="AP7" s="227"/>
      <c r="AQ7" s="227"/>
      <c r="AR7" s="227"/>
      <c r="AS7" s="227"/>
      <c r="AT7" s="227"/>
      <c r="AU7" s="227"/>
      <c r="AV7" s="227"/>
      <c r="AW7" s="227"/>
      <c r="AX7" s="150"/>
      <c r="AY7" s="108">
        <f t="shared" ref="AY7:AY72" si="0">B7-E7</f>
        <v>-39257</v>
      </c>
      <c r="AZ7" s="93">
        <f t="shared" ref="AZ7:AZ72" si="1">AY7/E7*100</f>
        <v>-6.716384714352194</v>
      </c>
    </row>
    <row r="8" spans="1:52">
      <c r="A8" s="164" t="s">
        <v>3</v>
      </c>
      <c r="B8" s="105">
        <v>81901</v>
      </c>
      <c r="C8" s="90">
        <v>7.6325783168459855</v>
      </c>
      <c r="D8" s="90">
        <f>(E8-B8)/B8*100</f>
        <v>-8.3979438590493398</v>
      </c>
      <c r="E8" s="105">
        <v>75023</v>
      </c>
      <c r="F8" s="106">
        <v>6.5526906270225229</v>
      </c>
      <c r="G8" s="107"/>
      <c r="H8" s="158">
        <v>5.4468889164453662</v>
      </c>
      <c r="I8" s="227"/>
      <c r="J8" s="227"/>
      <c r="K8" s="227"/>
      <c r="L8" s="227"/>
      <c r="M8" s="227"/>
      <c r="N8" s="227"/>
      <c r="O8" s="227"/>
      <c r="P8" s="227"/>
      <c r="Q8" s="227"/>
      <c r="R8" s="227"/>
      <c r="S8" s="227"/>
      <c r="T8" s="227"/>
      <c r="U8" s="227"/>
      <c r="V8" s="227"/>
      <c r="W8" s="227"/>
      <c r="X8" s="227"/>
      <c r="Y8" s="227"/>
      <c r="Z8" s="227"/>
      <c r="AA8" s="227"/>
      <c r="AB8" s="227"/>
      <c r="AC8" s="227"/>
      <c r="AD8" s="227"/>
      <c r="AE8" s="227"/>
      <c r="AF8" s="226"/>
      <c r="AG8" s="231"/>
      <c r="AH8" s="227"/>
      <c r="AI8" s="227"/>
      <c r="AJ8" s="227"/>
      <c r="AK8" s="227"/>
      <c r="AL8" s="227"/>
      <c r="AM8" s="227"/>
      <c r="AN8" s="227"/>
      <c r="AO8" s="227"/>
      <c r="AP8" s="227"/>
      <c r="AQ8" s="227"/>
      <c r="AR8" s="227"/>
      <c r="AS8" s="227"/>
      <c r="AT8" s="227"/>
      <c r="AU8" s="227"/>
      <c r="AV8" s="227"/>
      <c r="AW8" s="227"/>
      <c r="AX8" s="150"/>
      <c r="AY8" s="108">
        <f t="shared" si="0"/>
        <v>6878</v>
      </c>
      <c r="AZ8" s="93">
        <f t="shared" si="1"/>
        <v>9.1678551910747377</v>
      </c>
    </row>
    <row r="9" spans="1:52">
      <c r="A9" s="164" t="s">
        <v>4</v>
      </c>
      <c r="B9" s="105">
        <v>162781</v>
      </c>
      <c r="C9" s="90">
        <v>15.170006849666137</v>
      </c>
      <c r="D9" s="90">
        <f t="shared" ref="D9:D17" si="2">(E9-B9)/B9*100</f>
        <v>10.7444972079051</v>
      </c>
      <c r="E9" s="105">
        <v>180271</v>
      </c>
      <c r="F9" s="106">
        <v>15.745305999813086</v>
      </c>
      <c r="G9" s="107"/>
      <c r="H9" s="159">
        <v>13.110529474706562</v>
      </c>
      <c r="I9" s="228"/>
      <c r="J9" s="228"/>
      <c r="K9" s="228"/>
      <c r="L9" s="228"/>
      <c r="M9" s="228"/>
      <c r="N9" s="228"/>
      <c r="O9" s="228"/>
      <c r="P9" s="228"/>
      <c r="Q9" s="228"/>
      <c r="R9" s="228"/>
      <c r="S9" s="228"/>
      <c r="T9" s="228"/>
      <c r="U9" s="228"/>
      <c r="V9" s="228"/>
      <c r="W9" s="228"/>
      <c r="X9" s="228"/>
      <c r="Y9" s="228"/>
      <c r="Z9" s="228"/>
      <c r="AA9" s="228"/>
      <c r="AB9" s="228"/>
      <c r="AC9" s="228"/>
      <c r="AD9" s="228"/>
      <c r="AE9" s="228"/>
      <c r="AF9" s="226"/>
      <c r="AG9" s="231"/>
      <c r="AH9" s="228"/>
      <c r="AI9" s="228"/>
      <c r="AJ9" s="228"/>
      <c r="AK9" s="228"/>
      <c r="AL9" s="228"/>
      <c r="AM9" s="228"/>
      <c r="AN9" s="228"/>
      <c r="AO9" s="228"/>
      <c r="AP9" s="228"/>
      <c r="AQ9" s="228"/>
      <c r="AR9" s="228"/>
      <c r="AS9" s="228"/>
      <c r="AT9" s="228"/>
      <c r="AU9" s="228"/>
      <c r="AV9" s="228"/>
      <c r="AW9" s="228"/>
      <c r="AX9" s="150"/>
      <c r="AY9" s="108">
        <f t="shared" si="0"/>
        <v>-17490</v>
      </c>
      <c r="AZ9" s="93">
        <f t="shared" si="1"/>
        <v>-9.7020596768198999</v>
      </c>
    </row>
    <row r="10" spans="1:52">
      <c r="A10" s="164" t="s">
        <v>5</v>
      </c>
      <c r="B10" s="105">
        <v>159430</v>
      </c>
      <c r="C10" s="90">
        <v>14.857717989459902</v>
      </c>
      <c r="D10" s="90">
        <f t="shared" si="2"/>
        <v>2.7008718559869536</v>
      </c>
      <c r="E10" s="105">
        <v>163736</v>
      </c>
      <c r="F10" s="106">
        <v>14.301099029713018</v>
      </c>
      <c r="G10" s="107"/>
      <c r="H10" s="159">
        <v>10.602276914454574</v>
      </c>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6"/>
      <c r="AG10" s="231"/>
      <c r="AH10" s="228"/>
      <c r="AI10" s="228"/>
      <c r="AJ10" s="228"/>
      <c r="AK10" s="228"/>
      <c r="AL10" s="228"/>
      <c r="AM10" s="228"/>
      <c r="AN10" s="228"/>
      <c r="AO10" s="228"/>
      <c r="AP10" s="228"/>
      <c r="AQ10" s="228"/>
      <c r="AR10" s="228"/>
      <c r="AS10" s="228"/>
      <c r="AT10" s="228"/>
      <c r="AU10" s="228"/>
      <c r="AV10" s="228"/>
      <c r="AW10" s="228"/>
      <c r="AX10" s="150"/>
      <c r="AY10" s="108">
        <f t="shared" si="0"/>
        <v>-4306</v>
      </c>
      <c r="AZ10" s="93">
        <f t="shared" si="1"/>
        <v>-2.6298431621634828</v>
      </c>
    </row>
    <row r="11" spans="1:52">
      <c r="A11" s="164" t="s">
        <v>6</v>
      </c>
      <c r="B11" s="105">
        <v>164770</v>
      </c>
      <c r="C11" s="90">
        <v>15.355367202680222</v>
      </c>
      <c r="D11" s="90">
        <f t="shared" si="2"/>
        <v>1.6192268009953266</v>
      </c>
      <c r="E11" s="105">
        <v>167438</v>
      </c>
      <c r="F11" s="106">
        <v>14.624440680956468</v>
      </c>
      <c r="G11" s="107"/>
      <c r="H11" s="158">
        <v>13.573834115373778</v>
      </c>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6"/>
      <c r="AG11" s="231"/>
      <c r="AH11" s="227"/>
      <c r="AI11" s="227"/>
      <c r="AJ11" s="227"/>
      <c r="AK11" s="227"/>
      <c r="AL11" s="227"/>
      <c r="AM11" s="227"/>
      <c r="AN11" s="227"/>
      <c r="AO11" s="227"/>
      <c r="AP11" s="227"/>
      <c r="AQ11" s="227"/>
      <c r="AR11" s="227"/>
      <c r="AS11" s="227"/>
      <c r="AT11" s="227"/>
      <c r="AU11" s="227"/>
      <c r="AV11" s="227"/>
      <c r="AW11" s="227"/>
      <c r="AX11" s="150"/>
      <c r="AY11" s="108">
        <f t="shared" si="0"/>
        <v>-2668</v>
      </c>
      <c r="AZ11" s="93">
        <f t="shared" si="1"/>
        <v>-1.5934256262019375</v>
      </c>
    </row>
    <row r="12" spans="1:52">
      <c r="A12" s="164" t="s">
        <v>7</v>
      </c>
      <c r="B12" s="105">
        <v>143489</v>
      </c>
      <c r="C12" s="90">
        <v>13.372132575987028</v>
      </c>
      <c r="D12" s="90">
        <f t="shared" si="2"/>
        <v>7.7629644084215519</v>
      </c>
      <c r="E12" s="105">
        <v>154628</v>
      </c>
      <c r="F12" s="106">
        <v>13.505584237836912</v>
      </c>
      <c r="G12" s="107"/>
      <c r="H12" s="158">
        <v>13.056803194261926</v>
      </c>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6"/>
      <c r="AG12" s="231"/>
      <c r="AH12" s="227"/>
      <c r="AI12" s="227"/>
      <c r="AJ12" s="227"/>
      <c r="AK12" s="227"/>
      <c r="AL12" s="227"/>
      <c r="AM12" s="227"/>
      <c r="AN12" s="227"/>
      <c r="AO12" s="227"/>
      <c r="AP12" s="227"/>
      <c r="AQ12" s="227"/>
      <c r="AR12" s="227"/>
      <c r="AS12" s="227"/>
      <c r="AT12" s="227"/>
      <c r="AU12" s="227"/>
      <c r="AV12" s="227"/>
      <c r="AW12" s="227"/>
      <c r="AX12" s="150"/>
      <c r="AY12" s="108">
        <f t="shared" si="0"/>
        <v>-11139</v>
      </c>
      <c r="AZ12" s="93">
        <f t="shared" si="1"/>
        <v>-7.2037405903199945</v>
      </c>
    </row>
    <row r="13" spans="1:52">
      <c r="A13" s="164" t="s">
        <v>8</v>
      </c>
      <c r="B13" s="105">
        <v>125807</v>
      </c>
      <c r="C13" s="90">
        <v>11.72429860816648</v>
      </c>
      <c r="D13" s="90">
        <f t="shared" si="2"/>
        <v>9.6989833634058513</v>
      </c>
      <c r="E13" s="105">
        <v>138009</v>
      </c>
      <c r="F13" s="106">
        <v>12.054040504175404</v>
      </c>
      <c r="G13" s="107"/>
      <c r="H13" s="158">
        <v>13.295080575701434</v>
      </c>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6"/>
      <c r="AG13" s="231"/>
      <c r="AH13" s="227"/>
      <c r="AI13" s="227"/>
      <c r="AJ13" s="227"/>
      <c r="AK13" s="227"/>
      <c r="AL13" s="227"/>
      <c r="AM13" s="227"/>
      <c r="AN13" s="227"/>
      <c r="AO13" s="227"/>
      <c r="AP13" s="227"/>
      <c r="AQ13" s="227"/>
      <c r="AR13" s="227"/>
      <c r="AS13" s="227"/>
      <c r="AT13" s="227"/>
      <c r="AU13" s="227"/>
      <c r="AV13" s="227"/>
      <c r="AW13" s="227"/>
      <c r="AX13" s="150"/>
      <c r="AY13" s="108">
        <f t="shared" si="0"/>
        <v>-12202</v>
      </c>
      <c r="AZ13" s="93">
        <f t="shared" si="1"/>
        <v>-8.8414523690483957</v>
      </c>
    </row>
    <row r="14" spans="1:52">
      <c r="A14" s="164" t="s">
        <v>9</v>
      </c>
      <c r="B14" s="105">
        <v>96654</v>
      </c>
      <c r="C14" s="90">
        <v>9.0074507592878224</v>
      </c>
      <c r="D14" s="90">
        <f t="shared" si="2"/>
        <v>19.317358826328967</v>
      </c>
      <c r="E14" s="105">
        <v>115325</v>
      </c>
      <c r="F14" s="106">
        <v>10.07276497289328</v>
      </c>
      <c r="G14" s="107"/>
      <c r="H14" s="158">
        <v>12.501962071370274</v>
      </c>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6"/>
      <c r="AG14" s="231"/>
      <c r="AH14" s="227"/>
      <c r="AI14" s="227"/>
      <c r="AJ14" s="227"/>
      <c r="AK14" s="227"/>
      <c r="AL14" s="227"/>
      <c r="AM14" s="227"/>
      <c r="AN14" s="227"/>
      <c r="AO14" s="227"/>
      <c r="AP14" s="227"/>
      <c r="AQ14" s="227"/>
      <c r="AR14" s="227"/>
      <c r="AS14" s="227"/>
      <c r="AT14" s="227"/>
      <c r="AU14" s="227"/>
      <c r="AV14" s="227"/>
      <c r="AW14" s="227"/>
      <c r="AX14" s="150"/>
      <c r="AY14" s="108">
        <f t="shared" si="0"/>
        <v>-18671</v>
      </c>
      <c r="AZ14" s="93">
        <f t="shared" si="1"/>
        <v>-16.189898114025581</v>
      </c>
    </row>
    <row r="15" spans="1:52">
      <c r="A15" s="164" t="s">
        <v>10</v>
      </c>
      <c r="B15" s="105">
        <v>70102</v>
      </c>
      <c r="C15" s="90">
        <v>6.5329972181968134</v>
      </c>
      <c r="D15" s="90">
        <f t="shared" si="2"/>
        <v>14.019571481555449</v>
      </c>
      <c r="E15" s="105">
        <v>79930</v>
      </c>
      <c r="F15" s="106">
        <v>6.9812798984032938</v>
      </c>
      <c r="G15" s="107"/>
      <c r="H15" s="158">
        <v>9.8497761862289188</v>
      </c>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6"/>
      <c r="AG15" s="231"/>
      <c r="AH15" s="227"/>
      <c r="AI15" s="227"/>
      <c r="AJ15" s="227"/>
      <c r="AK15" s="227"/>
      <c r="AL15" s="227"/>
      <c r="AM15" s="227"/>
      <c r="AN15" s="227"/>
      <c r="AO15" s="227"/>
      <c r="AP15" s="227"/>
      <c r="AQ15" s="227"/>
      <c r="AR15" s="227"/>
      <c r="AS15" s="227"/>
      <c r="AT15" s="227"/>
      <c r="AU15" s="227"/>
      <c r="AV15" s="227"/>
      <c r="AW15" s="227"/>
      <c r="AX15" s="150"/>
      <c r="AY15" s="108">
        <f t="shared" si="0"/>
        <v>-9828</v>
      </c>
      <c r="AZ15" s="93">
        <f t="shared" si="1"/>
        <v>-12.295758788940322</v>
      </c>
    </row>
    <row r="16" spans="1:52">
      <c r="A16" s="164" t="s">
        <v>11</v>
      </c>
      <c r="B16" s="105">
        <v>49043</v>
      </c>
      <c r="C16" s="90">
        <v>4.5704513790195191</v>
      </c>
      <c r="D16" s="90">
        <f t="shared" si="2"/>
        <v>-2.8546377668576556E-2</v>
      </c>
      <c r="E16" s="105">
        <v>49029</v>
      </c>
      <c r="F16" s="106">
        <v>4.282311674450332</v>
      </c>
      <c r="G16" s="107"/>
      <c r="H16" s="158">
        <v>6.1335709681236761</v>
      </c>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6"/>
      <c r="AG16" s="231"/>
      <c r="AH16" s="227"/>
      <c r="AI16" s="227"/>
      <c r="AJ16" s="227"/>
      <c r="AK16" s="227"/>
      <c r="AL16" s="227"/>
      <c r="AM16" s="227"/>
      <c r="AN16" s="227"/>
      <c r="AO16" s="227"/>
      <c r="AP16" s="227"/>
      <c r="AQ16" s="227"/>
      <c r="AR16" s="227"/>
      <c r="AS16" s="227"/>
      <c r="AT16" s="227"/>
      <c r="AU16" s="227"/>
      <c r="AV16" s="227"/>
      <c r="AW16" s="227"/>
      <c r="AX16" s="150"/>
      <c r="AY16" s="108">
        <f t="shared" si="0"/>
        <v>14</v>
      </c>
      <c r="AZ16" s="93">
        <f t="shared" si="1"/>
        <v>2.8554528952252748E-2</v>
      </c>
    </row>
    <row r="17" spans="1:52">
      <c r="A17" s="164" t="s">
        <v>12</v>
      </c>
      <c r="B17" s="105">
        <v>19068</v>
      </c>
      <c r="C17" s="90">
        <v>1.7769991006900923</v>
      </c>
      <c r="D17" s="90">
        <f t="shared" si="2"/>
        <v>12.895951332074679</v>
      </c>
      <c r="E17" s="105">
        <v>21527</v>
      </c>
      <c r="F17" s="106">
        <v>1.8802203474656287</v>
      </c>
      <c r="G17" s="107"/>
      <c r="H17" s="158">
        <v>2.4292775833334881</v>
      </c>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6"/>
      <c r="AG17" s="231"/>
      <c r="AH17" s="227"/>
      <c r="AI17" s="227"/>
      <c r="AJ17" s="227"/>
      <c r="AK17" s="227"/>
      <c r="AL17" s="227"/>
      <c r="AM17" s="227"/>
      <c r="AN17" s="227"/>
      <c r="AO17" s="227"/>
      <c r="AP17" s="227"/>
      <c r="AQ17" s="227"/>
      <c r="AR17" s="227"/>
      <c r="AS17" s="227"/>
      <c r="AT17" s="227"/>
      <c r="AU17" s="227"/>
      <c r="AV17" s="227"/>
      <c r="AW17" s="227"/>
      <c r="AX17" s="150"/>
      <c r="AY17" s="108">
        <f t="shared" si="0"/>
        <v>-2459</v>
      </c>
      <c r="AZ17" s="93">
        <f t="shared" si="1"/>
        <v>-11.42286430993636</v>
      </c>
    </row>
    <row r="18" spans="1:52" ht="5" customHeight="1">
      <c r="A18" s="186"/>
      <c r="B18" s="109"/>
      <c r="C18" s="89"/>
      <c r="D18" s="89"/>
      <c r="E18" s="109"/>
      <c r="F18" s="109"/>
      <c r="G18" s="91"/>
      <c r="H18" s="160"/>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H18" s="229"/>
      <c r="AI18" s="229"/>
      <c r="AJ18" s="229"/>
      <c r="AK18" s="229"/>
      <c r="AL18" s="229"/>
      <c r="AM18" s="229"/>
      <c r="AN18" s="229"/>
      <c r="AO18" s="229"/>
      <c r="AP18" s="229"/>
      <c r="AQ18" s="229"/>
      <c r="AR18" s="229"/>
      <c r="AS18" s="229"/>
      <c r="AT18" s="229"/>
      <c r="AU18" s="229"/>
      <c r="AV18" s="229"/>
      <c r="AW18" s="229"/>
      <c r="AX18" s="152"/>
      <c r="AY18" s="108"/>
      <c r="AZ18" s="93"/>
    </row>
    <row r="19" spans="1:52">
      <c r="A19" s="164" t="s">
        <v>13</v>
      </c>
      <c r="B19" s="105">
        <v>1051366</v>
      </c>
      <c r="C19" s="90">
        <v>97.979674664156676</v>
      </c>
      <c r="D19" s="90">
        <f>(E19-B19)/B19*100</f>
        <v>6.323677958008914</v>
      </c>
      <c r="E19" s="226">
        <v>1117851</v>
      </c>
      <c r="F19" s="106">
        <v>97.635815284749413</v>
      </c>
      <c r="G19" s="107"/>
      <c r="H19" s="158">
        <v>98.255009448743962</v>
      </c>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6"/>
      <c r="AG19" s="231"/>
      <c r="AH19" s="227"/>
      <c r="AI19" s="227"/>
      <c r="AJ19" s="227"/>
      <c r="AK19" s="227"/>
      <c r="AL19" s="227"/>
      <c r="AM19" s="227"/>
      <c r="AN19" s="227"/>
      <c r="AO19" s="227"/>
      <c r="AP19" s="227"/>
      <c r="AQ19" s="227"/>
      <c r="AR19" s="227"/>
      <c r="AS19" s="227"/>
      <c r="AT19" s="227"/>
      <c r="AU19" s="227"/>
      <c r="AV19" s="227"/>
      <c r="AW19" s="227"/>
      <c r="AX19" s="150"/>
      <c r="AY19" s="108">
        <f t="shared" si="0"/>
        <v>-66485</v>
      </c>
      <c r="AZ19" s="93">
        <f t="shared" si="1"/>
        <v>-5.9475726192488985</v>
      </c>
    </row>
    <row r="20" spans="1:52">
      <c r="A20" s="164" t="s">
        <v>14</v>
      </c>
      <c r="B20" s="105">
        <v>21679</v>
      </c>
      <c r="C20" s="90">
        <v>2.0203253358433244</v>
      </c>
      <c r="D20" s="90">
        <f>(E20-B20)/B20*100</f>
        <v>24.858157664098897</v>
      </c>
      <c r="E20" s="105">
        <v>27068</v>
      </c>
      <c r="F20" s="106">
        <v>2.3641847152505986</v>
      </c>
      <c r="G20" s="107"/>
      <c r="H20" s="158">
        <v>1.7449905512560371</v>
      </c>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6"/>
      <c r="AG20" s="231"/>
      <c r="AH20" s="227"/>
      <c r="AI20" s="227"/>
      <c r="AJ20" s="227"/>
      <c r="AK20" s="227"/>
      <c r="AL20" s="227"/>
      <c r="AM20" s="227"/>
      <c r="AN20" s="227"/>
      <c r="AO20" s="227"/>
      <c r="AP20" s="227"/>
      <c r="AQ20" s="227"/>
      <c r="AR20" s="227"/>
      <c r="AS20" s="227"/>
      <c r="AT20" s="227"/>
      <c r="AU20" s="227"/>
      <c r="AV20" s="227"/>
      <c r="AW20" s="227"/>
      <c r="AX20" s="150"/>
      <c r="AY20" s="108">
        <f t="shared" si="0"/>
        <v>-5389</v>
      </c>
      <c r="AZ20" s="93">
        <f t="shared" si="1"/>
        <v>-19.909117777449385</v>
      </c>
    </row>
    <row r="21" spans="1:52" ht="24.5" thickBot="1">
      <c r="A21" s="161" t="s">
        <v>385</v>
      </c>
      <c r="B21" s="110">
        <v>197901</v>
      </c>
      <c r="C21" s="112">
        <v>18.442935757587055</v>
      </c>
      <c r="D21" s="112">
        <f>(E21-B21)/B21*100</f>
        <v>29.747196830738602</v>
      </c>
      <c r="E21" s="110">
        <v>256771</v>
      </c>
      <c r="F21" s="111">
        <v>22.42700138612426</v>
      </c>
      <c r="G21" s="113"/>
      <c r="H21" s="162">
        <v>24.129097925354923</v>
      </c>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6"/>
      <c r="AG21" s="231"/>
      <c r="AH21" s="227"/>
      <c r="AI21" s="227"/>
      <c r="AJ21" s="227"/>
      <c r="AK21" s="227"/>
      <c r="AL21" s="227"/>
      <c r="AM21" s="227"/>
      <c r="AN21" s="227"/>
      <c r="AO21" s="227"/>
      <c r="AP21" s="227"/>
      <c r="AQ21" s="227"/>
      <c r="AR21" s="227"/>
      <c r="AS21" s="227"/>
      <c r="AT21" s="227"/>
      <c r="AU21" s="227"/>
      <c r="AV21" s="227"/>
      <c r="AW21" s="227"/>
      <c r="AX21" s="150"/>
      <c r="AY21" s="114">
        <f t="shared" si="0"/>
        <v>-58870</v>
      </c>
      <c r="AZ21" s="115">
        <f t="shared" si="1"/>
        <v>-22.927043941878171</v>
      </c>
    </row>
    <row r="22" spans="1:52" ht="12.5" thickBot="1">
      <c r="A22" s="187" t="s">
        <v>411</v>
      </c>
      <c r="B22" s="116"/>
      <c r="C22" s="100"/>
      <c r="D22" s="100"/>
      <c r="E22" s="116"/>
      <c r="F22" s="116"/>
      <c r="G22" s="117"/>
      <c r="H22" s="163"/>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H22" s="229"/>
      <c r="AI22" s="229"/>
      <c r="AJ22" s="229"/>
      <c r="AK22" s="229"/>
      <c r="AL22" s="229"/>
      <c r="AM22" s="229"/>
      <c r="AN22" s="229"/>
      <c r="AO22" s="229"/>
      <c r="AP22" s="229"/>
      <c r="AQ22" s="229"/>
      <c r="AR22" s="229"/>
      <c r="AS22" s="229"/>
      <c r="AT22" s="229"/>
      <c r="AU22" s="229"/>
      <c r="AV22" s="229"/>
      <c r="AW22" s="229"/>
      <c r="AX22" s="152"/>
      <c r="AY22" s="101"/>
      <c r="AZ22" s="102"/>
    </row>
    <row r="23" spans="1:52">
      <c r="A23" s="184" t="s">
        <v>15</v>
      </c>
      <c r="B23" s="103">
        <v>238313</v>
      </c>
      <c r="C23" s="85">
        <v>22.209040627373504</v>
      </c>
      <c r="D23" s="85">
        <f>(E23-B23)/B23*100</f>
        <v>28.385778367105445</v>
      </c>
      <c r="E23" s="103">
        <v>305960</v>
      </c>
      <c r="F23" s="84">
        <v>26.723287848310669</v>
      </c>
      <c r="G23" s="86"/>
      <c r="H23" s="157">
        <v>17.352689851623246</v>
      </c>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6"/>
      <c r="AG23" s="231"/>
      <c r="AH23" s="227"/>
      <c r="AI23" s="227"/>
      <c r="AJ23" s="227"/>
      <c r="AK23" s="227"/>
      <c r="AL23" s="227"/>
      <c r="AM23" s="227"/>
      <c r="AN23" s="227"/>
      <c r="AO23" s="227"/>
      <c r="AP23" s="227"/>
      <c r="AQ23" s="227"/>
      <c r="AR23" s="227"/>
      <c r="AS23" s="227"/>
      <c r="AT23" s="227"/>
      <c r="AU23" s="227"/>
      <c r="AV23" s="227"/>
      <c r="AW23" s="227"/>
      <c r="AX23" s="150"/>
      <c r="AY23" s="87">
        <f t="shared" si="0"/>
        <v>-67647</v>
      </c>
      <c r="AZ23" s="104">
        <f t="shared" si="1"/>
        <v>-22.109752908876978</v>
      </c>
    </row>
    <row r="24" spans="1:52">
      <c r="A24" s="164" t="s">
        <v>16</v>
      </c>
      <c r="B24" s="105">
        <v>20101</v>
      </c>
      <c r="C24" s="90">
        <v>1.8732671975546227</v>
      </c>
      <c r="D24" s="85">
        <f t="shared" ref="D24:D27" si="3">(E24-B24)/B24*100</f>
        <v>-48.574697776230039</v>
      </c>
      <c r="E24" s="105">
        <v>10337</v>
      </c>
      <c r="F24" s="106">
        <v>3.3785462151915282</v>
      </c>
      <c r="G24" s="107"/>
      <c r="H24" s="158">
        <v>3.0542887642228385</v>
      </c>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6"/>
      <c r="AG24" s="231"/>
      <c r="AH24" s="227"/>
      <c r="AI24" s="227"/>
      <c r="AJ24" s="227"/>
      <c r="AK24" s="227"/>
      <c r="AL24" s="227"/>
      <c r="AM24" s="227"/>
      <c r="AN24" s="227"/>
      <c r="AO24" s="227"/>
      <c r="AP24" s="227"/>
      <c r="AQ24" s="227"/>
      <c r="AR24" s="227"/>
      <c r="AS24" s="227"/>
      <c r="AT24" s="227"/>
      <c r="AU24" s="227"/>
      <c r="AV24" s="227"/>
      <c r="AW24" s="227"/>
      <c r="AX24" s="150"/>
      <c r="AY24" s="108">
        <f t="shared" si="0"/>
        <v>9764</v>
      </c>
      <c r="AZ24" s="93">
        <f t="shared" si="1"/>
        <v>94.456805649608199</v>
      </c>
    </row>
    <row r="25" spans="1:52">
      <c r="A25" s="164" t="s">
        <v>387</v>
      </c>
      <c r="B25" s="105">
        <v>54152</v>
      </c>
      <c r="C25" s="90">
        <v>5.046573070094917</v>
      </c>
      <c r="D25" s="85">
        <f t="shared" si="3"/>
        <v>-18.878342443492389</v>
      </c>
      <c r="E25" s="105">
        <v>43929</v>
      </c>
      <c r="F25" s="106">
        <v>14.357759184207087</v>
      </c>
      <c r="G25" s="107"/>
      <c r="H25" s="158">
        <v>10.942230914750294</v>
      </c>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6"/>
      <c r="AG25" s="231"/>
      <c r="AH25" s="227"/>
      <c r="AI25" s="227"/>
      <c r="AJ25" s="227"/>
      <c r="AK25" s="227"/>
      <c r="AL25" s="227"/>
      <c r="AM25" s="227"/>
      <c r="AN25" s="227"/>
      <c r="AO25" s="227"/>
      <c r="AP25" s="227"/>
      <c r="AQ25" s="227"/>
      <c r="AR25" s="227"/>
      <c r="AS25" s="227"/>
      <c r="AT25" s="227"/>
      <c r="AU25" s="227"/>
      <c r="AV25" s="227"/>
      <c r="AW25" s="227"/>
      <c r="AX25" s="150"/>
      <c r="AY25" s="108">
        <f t="shared" si="0"/>
        <v>10223</v>
      </c>
      <c r="AZ25" s="93">
        <f t="shared" si="1"/>
        <v>23.271642878280861</v>
      </c>
    </row>
    <row r="26" spans="1:52">
      <c r="A26" s="164" t="s">
        <v>388</v>
      </c>
      <c r="B26" s="105">
        <v>57788</v>
      </c>
      <c r="C26" s="90">
        <v>5.3854218602202142</v>
      </c>
      <c r="D26" s="85">
        <f t="shared" si="3"/>
        <v>-10.914030594587111</v>
      </c>
      <c r="E26" s="105">
        <v>51481</v>
      </c>
      <c r="F26" s="106">
        <v>16.826055693554711</v>
      </c>
      <c r="G26" s="107"/>
      <c r="H26" s="158">
        <v>16.710447818443868</v>
      </c>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6"/>
      <c r="AG26" s="231"/>
      <c r="AH26" s="227"/>
      <c r="AI26" s="227"/>
      <c r="AJ26" s="227"/>
      <c r="AK26" s="227"/>
      <c r="AL26" s="227"/>
      <c r="AM26" s="227"/>
      <c r="AN26" s="227"/>
      <c r="AO26" s="227"/>
      <c r="AP26" s="227"/>
      <c r="AQ26" s="227"/>
      <c r="AR26" s="227"/>
      <c r="AS26" s="227"/>
      <c r="AT26" s="227"/>
      <c r="AU26" s="227"/>
      <c r="AV26" s="227"/>
      <c r="AW26" s="227"/>
      <c r="AX26" s="150"/>
      <c r="AY26" s="108">
        <f t="shared" si="0"/>
        <v>6307</v>
      </c>
      <c r="AZ26" s="93">
        <f t="shared" si="1"/>
        <v>12.25112177308133</v>
      </c>
    </row>
    <row r="27" spans="1:52" ht="24">
      <c r="A27" s="164" t="s">
        <v>427</v>
      </c>
      <c r="B27" s="105">
        <v>106272</v>
      </c>
      <c r="C27" s="90">
        <v>9.9037784995037494</v>
      </c>
      <c r="D27" s="85">
        <f t="shared" si="3"/>
        <v>-25.308641975308642</v>
      </c>
      <c r="E27" s="105">
        <v>79376</v>
      </c>
      <c r="F27" s="106">
        <v>25.943260556935549</v>
      </c>
      <c r="G27" s="107"/>
      <c r="H27" s="158">
        <v>26.872024241870275</v>
      </c>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6"/>
      <c r="AG27" s="231"/>
      <c r="AH27" s="227"/>
      <c r="AI27" s="227"/>
      <c r="AJ27" s="227"/>
      <c r="AK27" s="227"/>
      <c r="AL27" s="227"/>
      <c r="AM27" s="227"/>
      <c r="AN27" s="227"/>
      <c r="AO27" s="227"/>
      <c r="AP27" s="227"/>
      <c r="AQ27" s="227"/>
      <c r="AR27" s="227"/>
      <c r="AS27" s="227"/>
      <c r="AT27" s="227"/>
      <c r="AU27" s="227"/>
      <c r="AV27" s="227"/>
      <c r="AW27" s="227"/>
      <c r="AX27" s="150"/>
      <c r="AY27" s="108">
        <f t="shared" si="0"/>
        <v>26896</v>
      </c>
      <c r="AZ27" s="93">
        <f t="shared" si="1"/>
        <v>33.884297520661157</v>
      </c>
    </row>
    <row r="28" spans="1:52">
      <c r="A28" s="164" t="s">
        <v>17</v>
      </c>
      <c r="B28" s="119" t="s">
        <v>193</v>
      </c>
      <c r="C28" s="118" t="s">
        <v>193</v>
      </c>
      <c r="D28" s="118" t="s">
        <v>193</v>
      </c>
      <c r="E28" s="105">
        <v>120837</v>
      </c>
      <c r="F28" s="106">
        <v>39.494378350111127</v>
      </c>
      <c r="G28" s="120"/>
      <c r="H28" s="154">
        <v>42.421008260712725</v>
      </c>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32"/>
      <c r="AG28" s="233"/>
      <c r="AH28" s="224"/>
      <c r="AI28" s="224"/>
      <c r="AJ28" s="224"/>
      <c r="AK28" s="224"/>
      <c r="AL28" s="224"/>
      <c r="AM28" s="224"/>
      <c r="AN28" s="224"/>
      <c r="AO28" s="224"/>
      <c r="AP28" s="224"/>
      <c r="AQ28" s="224"/>
      <c r="AR28" s="224"/>
      <c r="AS28" s="224"/>
      <c r="AT28" s="224"/>
      <c r="AU28" s="224"/>
      <c r="AV28" s="224"/>
      <c r="AW28" s="224"/>
      <c r="AX28" s="152"/>
      <c r="AY28" s="108"/>
      <c r="AZ28" s="93"/>
    </row>
    <row r="29" spans="1:52" ht="5" customHeight="1">
      <c r="A29" s="164"/>
      <c r="B29" s="109"/>
      <c r="C29" s="89"/>
      <c r="D29" s="89"/>
      <c r="E29" s="105"/>
      <c r="F29" s="105"/>
      <c r="G29" s="91"/>
      <c r="H29" s="160"/>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H29" s="229"/>
      <c r="AI29" s="229"/>
      <c r="AJ29" s="229"/>
      <c r="AK29" s="229"/>
      <c r="AL29" s="229"/>
      <c r="AM29" s="229"/>
      <c r="AN29" s="229"/>
      <c r="AO29" s="229"/>
      <c r="AP29" s="229"/>
      <c r="AQ29" s="229"/>
      <c r="AR29" s="229"/>
      <c r="AS29" s="229"/>
      <c r="AT29" s="229"/>
      <c r="AU29" s="229"/>
      <c r="AV29" s="229"/>
      <c r="AW29" s="229"/>
      <c r="AX29" s="152"/>
      <c r="AY29" s="108"/>
      <c r="AZ29" s="93"/>
    </row>
    <row r="30" spans="1:52">
      <c r="A30" s="164" t="s">
        <v>18</v>
      </c>
      <c r="B30" s="105">
        <v>570217</v>
      </c>
      <c r="C30" s="90">
        <v>53.140082661957322</v>
      </c>
      <c r="D30" s="85">
        <f t="shared" ref="D30:D57" si="4">(E30-B30)/B30*100</f>
        <v>-13.855426969031088</v>
      </c>
      <c r="E30" s="105">
        <v>491211</v>
      </c>
      <c r="F30" s="106">
        <v>42.903446697678973</v>
      </c>
      <c r="G30" s="107"/>
      <c r="H30" s="158">
        <v>73.536476725953577</v>
      </c>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6"/>
      <c r="AG30" s="231"/>
      <c r="AH30" s="227"/>
      <c r="AI30" s="227"/>
      <c r="AJ30" s="227"/>
      <c r="AK30" s="227"/>
      <c r="AL30" s="227"/>
      <c r="AM30" s="227"/>
      <c r="AN30" s="227"/>
      <c r="AO30" s="227"/>
      <c r="AP30" s="227"/>
      <c r="AQ30" s="227"/>
      <c r="AR30" s="227"/>
      <c r="AS30" s="227"/>
      <c r="AT30" s="227"/>
      <c r="AU30" s="227"/>
      <c r="AV30" s="227"/>
      <c r="AW30" s="227"/>
      <c r="AX30" s="150"/>
      <c r="AY30" s="108">
        <f t="shared" si="0"/>
        <v>79006</v>
      </c>
      <c r="AZ30" s="93">
        <f t="shared" si="1"/>
        <v>16.083923202045558</v>
      </c>
    </row>
    <row r="31" spans="1:52">
      <c r="A31" s="164" t="s">
        <v>19</v>
      </c>
      <c r="B31" s="105">
        <v>408</v>
      </c>
      <c r="C31" s="90">
        <v>2.052197251746199</v>
      </c>
      <c r="D31" s="85">
        <f t="shared" si="4"/>
        <v>68.137254901960787</v>
      </c>
      <c r="E31" s="105">
        <v>686</v>
      </c>
      <c r="F31" s="106">
        <v>5.9916745420212032E-2</v>
      </c>
      <c r="G31" s="107"/>
      <c r="H31" s="158">
        <v>0.11368020080280335</v>
      </c>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6"/>
      <c r="AG31" s="231"/>
      <c r="AH31" s="227"/>
      <c r="AI31" s="227"/>
      <c r="AJ31" s="227"/>
      <c r="AK31" s="227"/>
      <c r="AL31" s="227"/>
      <c r="AM31" s="227"/>
      <c r="AN31" s="227"/>
      <c r="AO31" s="227"/>
      <c r="AP31" s="227"/>
      <c r="AQ31" s="227"/>
      <c r="AR31" s="227"/>
      <c r="AS31" s="227"/>
      <c r="AT31" s="227"/>
      <c r="AU31" s="227"/>
      <c r="AV31" s="227"/>
      <c r="AW31" s="227"/>
      <c r="AX31" s="150"/>
      <c r="AY31" s="108">
        <f>B31-E32</f>
        <v>-16556</v>
      </c>
      <c r="AZ31" s="93">
        <f>AY31/E32*100</f>
        <v>-97.594906861589251</v>
      </c>
    </row>
    <row r="32" spans="1:52">
      <c r="A32" s="164" t="s">
        <v>20</v>
      </c>
      <c r="B32" s="105">
        <v>22021</v>
      </c>
      <c r="C32" s="90">
        <v>0</v>
      </c>
      <c r="D32" s="85">
        <f t="shared" si="4"/>
        <v>-22.964443031651605</v>
      </c>
      <c r="E32" s="105">
        <v>16964</v>
      </c>
      <c r="F32" s="106">
        <v>1.4816729873301413</v>
      </c>
      <c r="G32" s="107"/>
      <c r="H32" s="158">
        <v>0.87493464335523308</v>
      </c>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6"/>
      <c r="AG32" s="231"/>
      <c r="AH32" s="227"/>
      <c r="AI32" s="227"/>
      <c r="AJ32" s="227"/>
      <c r="AK32" s="227"/>
      <c r="AL32" s="227"/>
      <c r="AM32" s="227"/>
      <c r="AN32" s="227"/>
      <c r="AO32" s="227"/>
      <c r="AP32" s="227"/>
      <c r="AQ32" s="227"/>
      <c r="AR32" s="227"/>
      <c r="AS32" s="227"/>
      <c r="AT32" s="227"/>
      <c r="AU32" s="227"/>
      <c r="AV32" s="227"/>
      <c r="AW32" s="227"/>
      <c r="AX32" s="150"/>
      <c r="AY32" s="108" t="e">
        <f>B32-#REF!</f>
        <v>#REF!</v>
      </c>
      <c r="AZ32" s="93" t="e">
        <f>AY32/E33*100</f>
        <v>#REF!</v>
      </c>
    </row>
    <row r="33" spans="1:52">
      <c r="A33" s="164" t="s">
        <v>21</v>
      </c>
      <c r="B33" s="105">
        <v>28990</v>
      </c>
      <c r="C33" s="90">
        <v>2.7016574328196858</v>
      </c>
      <c r="D33" s="85">
        <f t="shared" si="4"/>
        <v>64.701621248706459</v>
      </c>
      <c r="E33" s="105">
        <v>47747</v>
      </c>
      <c r="F33" s="106">
        <v>4.1703277603190436</v>
      </c>
      <c r="G33" s="107"/>
      <c r="H33" s="158">
        <v>6.5217522916602935</v>
      </c>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6"/>
      <c r="AG33" s="231"/>
      <c r="AH33" s="227"/>
      <c r="AI33" s="227"/>
      <c r="AJ33" s="227"/>
      <c r="AK33" s="227"/>
      <c r="AL33" s="227"/>
      <c r="AM33" s="227"/>
      <c r="AN33" s="227"/>
      <c r="AO33" s="227"/>
      <c r="AP33" s="227"/>
      <c r="AQ33" s="227"/>
      <c r="AR33" s="227"/>
      <c r="AS33" s="227"/>
      <c r="AT33" s="227"/>
      <c r="AU33" s="227"/>
      <c r="AV33" s="227"/>
      <c r="AW33" s="227"/>
      <c r="AX33" s="150"/>
      <c r="AY33" s="108">
        <f t="shared" si="0"/>
        <v>-18757</v>
      </c>
      <c r="AZ33" s="93">
        <f t="shared" si="1"/>
        <v>-39.284143506398308</v>
      </c>
    </row>
    <row r="34" spans="1:52">
      <c r="A34" s="164" t="s">
        <v>22</v>
      </c>
      <c r="B34" s="105">
        <v>24720</v>
      </c>
      <c r="C34" s="90">
        <v>2.3037244477165451</v>
      </c>
      <c r="D34" s="85">
        <f t="shared" si="4"/>
        <v>1.6140776699029125</v>
      </c>
      <c r="E34" s="105">
        <v>25119</v>
      </c>
      <c r="F34" s="106">
        <v>2.1939485833969474</v>
      </c>
      <c r="G34" s="107"/>
      <c r="H34" s="158">
        <v>0.88389020310267741</v>
      </c>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6"/>
      <c r="AG34" s="231"/>
      <c r="AH34" s="227"/>
      <c r="AI34" s="227"/>
      <c r="AJ34" s="227"/>
      <c r="AK34" s="227"/>
      <c r="AL34" s="227"/>
      <c r="AM34" s="227"/>
      <c r="AN34" s="227"/>
      <c r="AO34" s="227"/>
      <c r="AP34" s="227"/>
      <c r="AQ34" s="227"/>
      <c r="AR34" s="227"/>
      <c r="AS34" s="227"/>
      <c r="AT34" s="227"/>
      <c r="AU34" s="227"/>
      <c r="AV34" s="227"/>
      <c r="AW34" s="227"/>
      <c r="AX34" s="150"/>
      <c r="AY34" s="108">
        <f t="shared" si="0"/>
        <v>-399</v>
      </c>
      <c r="AZ34" s="93">
        <f t="shared" si="1"/>
        <v>-1.5884390302161711</v>
      </c>
    </row>
    <row r="35" spans="1:52">
      <c r="A35" s="164" t="s">
        <v>23</v>
      </c>
      <c r="B35" s="105">
        <v>3223</v>
      </c>
      <c r="C35" s="90">
        <v>0.30036018992679714</v>
      </c>
      <c r="D35" s="85">
        <f t="shared" si="4"/>
        <v>45.206329506670805</v>
      </c>
      <c r="E35" s="105">
        <v>4680</v>
      </c>
      <c r="F35" s="106">
        <v>0.40876147021369147</v>
      </c>
      <c r="G35" s="107"/>
      <c r="H35" s="158">
        <v>0.42755849667537899</v>
      </c>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6"/>
      <c r="AG35" s="231"/>
      <c r="AH35" s="227"/>
      <c r="AI35" s="227"/>
      <c r="AJ35" s="227"/>
      <c r="AK35" s="227"/>
      <c r="AL35" s="227"/>
      <c r="AM35" s="227"/>
      <c r="AN35" s="227"/>
      <c r="AO35" s="227"/>
      <c r="AP35" s="227"/>
      <c r="AQ35" s="227"/>
      <c r="AR35" s="227"/>
      <c r="AS35" s="227"/>
      <c r="AT35" s="227"/>
      <c r="AU35" s="227"/>
      <c r="AV35" s="227"/>
      <c r="AW35" s="227"/>
      <c r="AX35" s="150"/>
      <c r="AY35" s="108">
        <f t="shared" si="0"/>
        <v>-1457</v>
      </c>
      <c r="AZ35" s="93">
        <f t="shared" si="1"/>
        <v>-31.132478632478634</v>
      </c>
    </row>
    <row r="36" spans="1:52">
      <c r="A36" s="164" t="s">
        <v>24</v>
      </c>
      <c r="B36" s="105">
        <v>11186</v>
      </c>
      <c r="C36" s="90">
        <v>1.0424539511390483</v>
      </c>
      <c r="D36" s="85">
        <f t="shared" si="4"/>
        <v>17.3788664401931</v>
      </c>
      <c r="E36" s="105">
        <v>13130</v>
      </c>
      <c r="F36" s="106">
        <v>1.1468030136550786</v>
      </c>
      <c r="G36" s="107"/>
      <c r="H36" s="158">
        <v>0.83942219344547209</v>
      </c>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6"/>
      <c r="AG36" s="231"/>
      <c r="AH36" s="227"/>
      <c r="AI36" s="227"/>
      <c r="AJ36" s="227"/>
      <c r="AK36" s="227"/>
      <c r="AL36" s="227"/>
      <c r="AM36" s="227"/>
      <c r="AN36" s="227"/>
      <c r="AO36" s="227"/>
      <c r="AP36" s="227"/>
      <c r="AQ36" s="227"/>
      <c r="AR36" s="227"/>
      <c r="AS36" s="227"/>
      <c r="AT36" s="227"/>
      <c r="AU36" s="227"/>
      <c r="AV36" s="227"/>
      <c r="AW36" s="227"/>
      <c r="AX36" s="150"/>
      <c r="AY36" s="108">
        <f t="shared" si="0"/>
        <v>-1944</v>
      </c>
      <c r="AZ36" s="93">
        <f t="shared" si="1"/>
        <v>-14.805788271134807</v>
      </c>
    </row>
    <row r="37" spans="1:52">
      <c r="A37" s="164" t="s">
        <v>25</v>
      </c>
      <c r="B37" s="105">
        <v>8476</v>
      </c>
      <c r="C37" s="90">
        <v>0.78990163506656286</v>
      </c>
      <c r="D37" s="85">
        <f t="shared" si="4"/>
        <v>44.832468145351577</v>
      </c>
      <c r="E37" s="105">
        <v>12276</v>
      </c>
      <c r="F37" s="106">
        <v>1.072212779560529</v>
      </c>
      <c r="G37" s="107"/>
      <c r="H37" s="158">
        <v>0.80430096288818875</v>
      </c>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6"/>
      <c r="AG37" s="231"/>
      <c r="AH37" s="227"/>
      <c r="AI37" s="227"/>
      <c r="AJ37" s="227"/>
      <c r="AK37" s="227"/>
      <c r="AL37" s="227"/>
      <c r="AM37" s="227"/>
      <c r="AN37" s="227"/>
      <c r="AO37" s="227"/>
      <c r="AP37" s="227"/>
      <c r="AQ37" s="227"/>
      <c r="AR37" s="227"/>
      <c r="AS37" s="227"/>
      <c r="AT37" s="227"/>
      <c r="AU37" s="227"/>
      <c r="AV37" s="227"/>
      <c r="AW37" s="227"/>
      <c r="AX37" s="150"/>
      <c r="AY37" s="108">
        <f t="shared" si="0"/>
        <v>-3800</v>
      </c>
      <c r="AZ37" s="93">
        <f t="shared" si="1"/>
        <v>-30.954708374063213</v>
      </c>
    </row>
    <row r="38" spans="1:52">
      <c r="A38" s="164" t="s">
        <v>26</v>
      </c>
      <c r="B38" s="105">
        <v>64621</v>
      </c>
      <c r="C38" s="90">
        <v>6.0222078291217986</v>
      </c>
      <c r="D38" s="85">
        <f t="shared" si="4"/>
        <v>2.9371257021711208</v>
      </c>
      <c r="E38" s="105">
        <v>66519</v>
      </c>
      <c r="F38" s="106">
        <v>5.8099154352872944</v>
      </c>
      <c r="G38" s="107"/>
      <c r="H38" s="158">
        <v>3.2629605837828284</v>
      </c>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6"/>
      <c r="AG38" s="231"/>
      <c r="AH38" s="227"/>
      <c r="AI38" s="227"/>
      <c r="AJ38" s="227"/>
      <c r="AK38" s="227"/>
      <c r="AL38" s="227"/>
      <c r="AM38" s="227"/>
      <c r="AN38" s="227"/>
      <c r="AO38" s="227"/>
      <c r="AP38" s="227"/>
      <c r="AQ38" s="227"/>
      <c r="AR38" s="227"/>
      <c r="AS38" s="227"/>
      <c r="AT38" s="227"/>
      <c r="AU38" s="227"/>
      <c r="AV38" s="227"/>
      <c r="AW38" s="227"/>
      <c r="AX38" s="150"/>
      <c r="AY38" s="108">
        <f t="shared" si="0"/>
        <v>-1898</v>
      </c>
      <c r="AZ38" s="93">
        <f t="shared" si="1"/>
        <v>-2.8533201040304275</v>
      </c>
    </row>
    <row r="39" spans="1:52">
      <c r="A39" s="164" t="s">
        <v>27</v>
      </c>
      <c r="B39" s="105">
        <v>144627</v>
      </c>
      <c r="C39" s="90">
        <v>13.47818591019016</v>
      </c>
      <c r="D39" s="85">
        <f t="shared" si="4"/>
        <v>34.900122383787256</v>
      </c>
      <c r="E39" s="105">
        <v>195102</v>
      </c>
      <c r="F39" s="106">
        <v>17.040636829408466</v>
      </c>
      <c r="G39" s="107"/>
      <c r="H39" s="158">
        <v>2.7797551172199393</v>
      </c>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6"/>
      <c r="AG39" s="231"/>
      <c r="AH39" s="227"/>
      <c r="AI39" s="227"/>
      <c r="AJ39" s="227"/>
      <c r="AK39" s="227"/>
      <c r="AL39" s="227"/>
      <c r="AM39" s="227"/>
      <c r="AN39" s="227"/>
      <c r="AO39" s="227"/>
      <c r="AP39" s="227"/>
      <c r="AQ39" s="227"/>
      <c r="AR39" s="227"/>
      <c r="AS39" s="227"/>
      <c r="AT39" s="227"/>
      <c r="AU39" s="227"/>
      <c r="AV39" s="227"/>
      <c r="AW39" s="227"/>
      <c r="AX39" s="150"/>
      <c r="AY39" s="108">
        <f t="shared" si="0"/>
        <v>-50475</v>
      </c>
      <c r="AZ39" s="93">
        <f t="shared" si="1"/>
        <v>-25.871082818218159</v>
      </c>
    </row>
    <row r="40" spans="1:52">
      <c r="A40" s="164" t="s">
        <v>28</v>
      </c>
      <c r="B40" s="105">
        <v>32532</v>
      </c>
      <c r="C40" s="90">
        <v>3.0317461057085211</v>
      </c>
      <c r="D40" s="85">
        <f t="shared" si="4"/>
        <v>48.260174597319562</v>
      </c>
      <c r="E40" s="105">
        <v>48232</v>
      </c>
      <c r="F40" s="106">
        <v>4.2126887246467444</v>
      </c>
      <c r="G40" s="107"/>
      <c r="H40" s="158">
        <v>1.1144741813637686</v>
      </c>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6"/>
      <c r="AG40" s="231"/>
      <c r="AH40" s="227"/>
      <c r="AI40" s="227"/>
      <c r="AJ40" s="227"/>
      <c r="AK40" s="227"/>
      <c r="AL40" s="227"/>
      <c r="AM40" s="227"/>
      <c r="AN40" s="227"/>
      <c r="AO40" s="227"/>
      <c r="AP40" s="227"/>
      <c r="AQ40" s="227"/>
      <c r="AR40" s="227"/>
      <c r="AS40" s="227"/>
      <c r="AT40" s="227"/>
      <c r="AU40" s="227"/>
      <c r="AV40" s="227"/>
      <c r="AW40" s="227"/>
      <c r="AX40" s="150"/>
      <c r="AY40" s="108">
        <f t="shared" si="0"/>
        <v>-15700</v>
      </c>
      <c r="AZ40" s="93">
        <f t="shared" si="1"/>
        <v>-32.551003483164706</v>
      </c>
    </row>
    <row r="41" spans="1:52">
      <c r="A41" s="164" t="s">
        <v>29</v>
      </c>
      <c r="B41" s="105">
        <v>12712</v>
      </c>
      <c r="C41" s="90">
        <v>1.1846660671267282</v>
      </c>
      <c r="D41" s="85">
        <f t="shared" si="4"/>
        <v>-1.7699811202013847</v>
      </c>
      <c r="E41" s="105">
        <v>12487</v>
      </c>
      <c r="F41" s="106">
        <v>1.0906419825979412</v>
      </c>
      <c r="G41" s="107"/>
      <c r="H41" s="158">
        <v>0.76325833534430698</v>
      </c>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6"/>
      <c r="AG41" s="231"/>
      <c r="AH41" s="227"/>
      <c r="AI41" s="227"/>
      <c r="AJ41" s="227"/>
      <c r="AK41" s="227"/>
      <c r="AL41" s="227"/>
      <c r="AM41" s="227"/>
      <c r="AN41" s="227"/>
      <c r="AO41" s="227"/>
      <c r="AP41" s="227"/>
      <c r="AQ41" s="227"/>
      <c r="AR41" s="227"/>
      <c r="AS41" s="227"/>
      <c r="AT41" s="227"/>
      <c r="AU41" s="227"/>
      <c r="AV41" s="227"/>
      <c r="AW41" s="227"/>
      <c r="AX41" s="150"/>
      <c r="AY41" s="108">
        <f t="shared" si="0"/>
        <v>225</v>
      </c>
      <c r="AZ41" s="93">
        <f t="shared" si="1"/>
        <v>1.8018739489068631</v>
      </c>
    </row>
    <row r="42" spans="1:52">
      <c r="A42" s="164" t="s">
        <v>114</v>
      </c>
      <c r="B42" s="105">
        <v>31148</v>
      </c>
      <c r="C42" s="90">
        <v>2.9027673583120932</v>
      </c>
      <c r="D42" s="85">
        <f t="shared" si="4"/>
        <v>6.0870681905740343</v>
      </c>
      <c r="E42" s="105">
        <v>33044</v>
      </c>
      <c r="F42" s="106">
        <v>2.8861354747310295</v>
      </c>
      <c r="G42" s="107"/>
      <c r="H42" s="158">
        <v>1.6854774136499229</v>
      </c>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6"/>
      <c r="AG42" s="231"/>
      <c r="AH42" s="227"/>
      <c r="AI42" s="227"/>
      <c r="AJ42" s="227"/>
      <c r="AK42" s="227"/>
      <c r="AL42" s="227"/>
      <c r="AM42" s="227"/>
      <c r="AN42" s="227"/>
      <c r="AO42" s="227"/>
      <c r="AP42" s="227"/>
      <c r="AQ42" s="227"/>
      <c r="AR42" s="227"/>
      <c r="AS42" s="227"/>
      <c r="AT42" s="227"/>
      <c r="AU42" s="227"/>
      <c r="AV42" s="227"/>
      <c r="AW42" s="227"/>
      <c r="AX42" s="150"/>
      <c r="AY42" s="108">
        <f t="shared" si="0"/>
        <v>-1896</v>
      </c>
      <c r="AZ42" s="93">
        <f t="shared" si="1"/>
        <v>-5.7378041399346325</v>
      </c>
    </row>
    <row r="43" spans="1:52">
      <c r="A43" s="164" t="s">
        <v>30</v>
      </c>
      <c r="B43" s="105">
        <v>29991</v>
      </c>
      <c r="C43" s="90">
        <v>2.7949433621143567</v>
      </c>
      <c r="D43" s="85">
        <f t="shared" si="4"/>
        <v>122.80684205261578</v>
      </c>
      <c r="E43" s="105">
        <v>66822</v>
      </c>
      <c r="F43" s="106">
        <v>5.8363801202177958</v>
      </c>
      <c r="G43" s="107"/>
      <c r="H43" s="158">
        <v>2.5995269113596784</v>
      </c>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6"/>
      <c r="AG43" s="231"/>
      <c r="AH43" s="227"/>
      <c r="AI43" s="227"/>
      <c r="AJ43" s="227"/>
      <c r="AK43" s="227"/>
      <c r="AL43" s="227"/>
      <c r="AM43" s="227"/>
      <c r="AN43" s="227"/>
      <c r="AO43" s="227"/>
      <c r="AP43" s="227"/>
      <c r="AQ43" s="227"/>
      <c r="AR43" s="227"/>
      <c r="AS43" s="227"/>
      <c r="AT43" s="227"/>
      <c r="AU43" s="227"/>
      <c r="AV43" s="227"/>
      <c r="AW43" s="227"/>
      <c r="AX43" s="150"/>
      <c r="AY43" s="108">
        <f t="shared" si="0"/>
        <v>-36831</v>
      </c>
      <c r="AZ43" s="93">
        <f t="shared" si="1"/>
        <v>-55.118074885516741</v>
      </c>
    </row>
    <row r="44" spans="1:52">
      <c r="A44" s="164" t="s">
        <v>31</v>
      </c>
      <c r="B44" s="105">
        <v>47641</v>
      </c>
      <c r="C44" s="90">
        <v>4.439795162365046</v>
      </c>
      <c r="D44" s="85">
        <f t="shared" si="4"/>
        <v>-6.1354715476165484</v>
      </c>
      <c r="E44" s="105">
        <v>44718</v>
      </c>
      <c r="F44" s="106">
        <v>3.9057682532085156</v>
      </c>
      <c r="G44" s="107"/>
      <c r="H44" s="158">
        <v>1.0965099551694486</v>
      </c>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6"/>
      <c r="AG44" s="231"/>
      <c r="AH44" s="227"/>
      <c r="AI44" s="227"/>
      <c r="AJ44" s="227"/>
      <c r="AK44" s="227"/>
      <c r="AL44" s="227"/>
      <c r="AM44" s="227"/>
      <c r="AN44" s="227"/>
      <c r="AO44" s="227"/>
      <c r="AP44" s="227"/>
      <c r="AQ44" s="227"/>
      <c r="AR44" s="227"/>
      <c r="AS44" s="227"/>
      <c r="AT44" s="227"/>
      <c r="AU44" s="227"/>
      <c r="AV44" s="227"/>
      <c r="AW44" s="227"/>
      <c r="AX44" s="150"/>
      <c r="AY44" s="108">
        <f t="shared" si="0"/>
        <v>2923</v>
      </c>
      <c r="AZ44" s="93">
        <f t="shared" si="1"/>
        <v>6.5365177333512232</v>
      </c>
    </row>
    <row r="45" spans="1:52">
      <c r="A45" s="164" t="s">
        <v>32</v>
      </c>
      <c r="B45" s="105">
        <v>18728</v>
      </c>
      <c r="C45" s="90">
        <v>1.7453135702603337</v>
      </c>
      <c r="D45" s="85">
        <f t="shared" si="4"/>
        <v>-24.070909867577956</v>
      </c>
      <c r="E45" s="105">
        <v>14220</v>
      </c>
      <c r="F45" s="106">
        <v>1.2420060056492932</v>
      </c>
      <c r="G45" s="107"/>
      <c r="H45" s="158">
        <v>0.52014648668735419</v>
      </c>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6"/>
      <c r="AG45" s="231"/>
      <c r="AH45" s="227"/>
      <c r="AI45" s="227"/>
      <c r="AJ45" s="227"/>
      <c r="AK45" s="227"/>
      <c r="AL45" s="227"/>
      <c r="AM45" s="227"/>
      <c r="AN45" s="227"/>
      <c r="AO45" s="227"/>
      <c r="AP45" s="227"/>
      <c r="AQ45" s="227"/>
      <c r="AR45" s="227"/>
      <c r="AS45" s="227"/>
      <c r="AT45" s="227"/>
      <c r="AU45" s="227"/>
      <c r="AV45" s="227"/>
      <c r="AW45" s="227"/>
      <c r="AX45" s="150"/>
      <c r="AY45" s="108">
        <f t="shared" si="0"/>
        <v>4508</v>
      </c>
      <c r="AZ45" s="93">
        <f t="shared" si="1"/>
        <v>31.701828410689171</v>
      </c>
    </row>
    <row r="46" spans="1:52">
      <c r="A46" s="164" t="s">
        <v>33</v>
      </c>
      <c r="B46" s="105">
        <v>10910</v>
      </c>
      <c r="C46" s="90">
        <v>1.0167327558490091</v>
      </c>
      <c r="D46" s="85">
        <f t="shared" si="4"/>
        <v>75.948670944087993</v>
      </c>
      <c r="E46" s="105">
        <v>19196</v>
      </c>
      <c r="F46" s="106">
        <v>1.6766207654320557</v>
      </c>
      <c r="G46" s="107"/>
      <c r="H46" s="158">
        <v>0.5668308159341624</v>
      </c>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6"/>
      <c r="AG46" s="231"/>
      <c r="AH46" s="227"/>
      <c r="AI46" s="227"/>
      <c r="AJ46" s="227"/>
      <c r="AK46" s="227"/>
      <c r="AL46" s="227"/>
      <c r="AM46" s="227"/>
      <c r="AN46" s="227"/>
      <c r="AO46" s="227"/>
      <c r="AP46" s="227"/>
      <c r="AQ46" s="227"/>
      <c r="AR46" s="227"/>
      <c r="AS46" s="227"/>
      <c r="AT46" s="227"/>
      <c r="AU46" s="227"/>
      <c r="AV46" s="227"/>
      <c r="AW46" s="227"/>
      <c r="AX46" s="150"/>
      <c r="AY46" s="108">
        <f t="shared" si="0"/>
        <v>-8286</v>
      </c>
      <c r="AZ46" s="93">
        <f t="shared" si="1"/>
        <v>-43.165242758908107</v>
      </c>
    </row>
    <row r="47" spans="1:52">
      <c r="A47" s="164" t="s">
        <v>34</v>
      </c>
      <c r="B47" s="105">
        <v>10894</v>
      </c>
      <c r="C47" s="90">
        <v>1.0152416720640793</v>
      </c>
      <c r="D47" s="85">
        <f t="shared" si="4"/>
        <v>200.79860473655225</v>
      </c>
      <c r="E47" s="105">
        <v>32769</v>
      </c>
      <c r="F47" s="106">
        <v>2.8621163712462505</v>
      </c>
      <c r="G47" s="107"/>
      <c r="H47" s="158">
        <v>1.6090444816049723</v>
      </c>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6"/>
      <c r="AG47" s="231"/>
      <c r="AH47" s="227"/>
      <c r="AI47" s="227"/>
      <c r="AJ47" s="227"/>
      <c r="AK47" s="227"/>
      <c r="AL47" s="227"/>
      <c r="AM47" s="227"/>
      <c r="AN47" s="227"/>
      <c r="AO47" s="227"/>
      <c r="AP47" s="227"/>
      <c r="AQ47" s="227"/>
      <c r="AR47" s="227"/>
      <c r="AS47" s="227"/>
      <c r="AT47" s="227"/>
      <c r="AU47" s="227"/>
      <c r="AV47" s="227"/>
      <c r="AW47" s="227"/>
      <c r="AX47" s="150"/>
      <c r="AY47" s="108">
        <f t="shared" si="0"/>
        <v>-21875</v>
      </c>
      <c r="AZ47" s="93">
        <f t="shared" si="1"/>
        <v>-66.755164942476114</v>
      </c>
    </row>
    <row r="48" spans="1:52" ht="5" customHeight="1">
      <c r="A48" s="186"/>
      <c r="B48" s="109"/>
      <c r="C48" s="89"/>
      <c r="D48" s="89"/>
      <c r="E48" s="109"/>
      <c r="F48" s="109"/>
      <c r="G48" s="91"/>
      <c r="H48" s="160"/>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H48" s="229"/>
      <c r="AI48" s="229"/>
      <c r="AJ48" s="229"/>
      <c r="AK48" s="229"/>
      <c r="AL48" s="229"/>
      <c r="AM48" s="229"/>
      <c r="AN48" s="229"/>
      <c r="AO48" s="229"/>
      <c r="AP48" s="229"/>
      <c r="AQ48" s="229"/>
      <c r="AR48" s="229"/>
      <c r="AS48" s="229"/>
      <c r="AT48" s="229"/>
      <c r="AU48" s="229"/>
      <c r="AV48" s="229"/>
      <c r="AW48" s="229"/>
      <c r="AX48" s="152"/>
      <c r="AY48" s="108"/>
      <c r="AZ48" s="93"/>
    </row>
    <row r="49" spans="1:52">
      <c r="A49" s="164" t="s">
        <v>35</v>
      </c>
      <c r="B49" s="105">
        <v>206821</v>
      </c>
      <c r="C49" s="90">
        <v>19.274214967685417</v>
      </c>
      <c r="D49" s="90">
        <f t="shared" si="4"/>
        <v>33.606838763955302</v>
      </c>
      <c r="E49" s="105">
        <v>276327</v>
      </c>
      <c r="F49" s="106">
        <v>24.135111977549464</v>
      </c>
      <c r="G49" s="107"/>
      <c r="H49" s="158">
        <v>36.671351385645842</v>
      </c>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6"/>
      <c r="AG49" s="231"/>
      <c r="AH49" s="227"/>
      <c r="AI49" s="227"/>
      <c r="AJ49" s="227"/>
      <c r="AK49" s="227"/>
      <c r="AL49" s="227"/>
      <c r="AM49" s="227"/>
      <c r="AN49" s="227"/>
      <c r="AO49" s="227"/>
      <c r="AP49" s="227"/>
      <c r="AQ49" s="227"/>
      <c r="AR49" s="227"/>
      <c r="AS49" s="227"/>
      <c r="AT49" s="227"/>
      <c r="AU49" s="227"/>
      <c r="AV49" s="227"/>
      <c r="AW49" s="227"/>
      <c r="AX49" s="150"/>
      <c r="AY49" s="108">
        <f>B49-E49</f>
        <v>-69506</v>
      </c>
      <c r="AZ49" s="93">
        <f>AY49/E49*100</f>
        <v>-25.153531866230949</v>
      </c>
    </row>
    <row r="50" spans="1:52">
      <c r="A50" s="164" t="s">
        <v>36</v>
      </c>
      <c r="B50" s="229">
        <v>494358</v>
      </c>
      <c r="C50" s="90">
        <v>46.070574859395457</v>
      </c>
      <c r="D50" s="90">
        <f t="shared" si="4"/>
        <v>-21.229958855728036</v>
      </c>
      <c r="E50" s="105">
        <v>389406</v>
      </c>
      <c r="F50" s="106">
        <v>34.011723120540616</v>
      </c>
      <c r="G50" s="107"/>
      <c r="H50" s="158">
        <v>46.32302489812011</v>
      </c>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9"/>
      <c r="AG50" s="231"/>
      <c r="AH50" s="227"/>
      <c r="AI50" s="227"/>
      <c r="AJ50" s="227"/>
      <c r="AK50" s="227"/>
      <c r="AL50" s="227"/>
      <c r="AM50" s="227"/>
      <c r="AN50" s="227"/>
      <c r="AO50" s="227"/>
      <c r="AP50" s="227"/>
      <c r="AQ50" s="227"/>
      <c r="AR50" s="227"/>
      <c r="AS50" s="227"/>
      <c r="AT50" s="227"/>
      <c r="AU50" s="227"/>
      <c r="AV50" s="227"/>
      <c r="AW50" s="227"/>
      <c r="AX50" s="150"/>
      <c r="AY50" s="108">
        <f t="shared" si="0"/>
        <v>104952</v>
      </c>
      <c r="AZ50" s="93">
        <f t="shared" si="1"/>
        <v>26.951818924207636</v>
      </c>
    </row>
    <row r="51" spans="1:52">
      <c r="A51" s="164" t="s">
        <v>37</v>
      </c>
      <c r="B51" s="105">
        <v>4780</v>
      </c>
      <c r="C51" s="90">
        <v>0.44546128074777852</v>
      </c>
      <c r="D51" s="90">
        <f t="shared" si="4"/>
        <v>-9.2050209205020916</v>
      </c>
      <c r="E51" s="105">
        <v>4340</v>
      </c>
      <c r="F51" s="106">
        <v>0.37906677951327478</v>
      </c>
      <c r="G51" s="107"/>
      <c r="H51" s="158">
        <v>0.46456501506247611</v>
      </c>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6"/>
      <c r="AG51" s="231"/>
      <c r="AH51" s="227"/>
      <c r="AI51" s="227"/>
      <c r="AJ51" s="227"/>
      <c r="AK51" s="227"/>
      <c r="AL51" s="227"/>
      <c r="AM51" s="227"/>
      <c r="AN51" s="227"/>
      <c r="AO51" s="227"/>
      <c r="AP51" s="227"/>
      <c r="AQ51" s="227"/>
      <c r="AR51" s="227"/>
      <c r="AS51" s="227"/>
      <c r="AT51" s="227"/>
      <c r="AU51" s="227"/>
      <c r="AV51" s="227"/>
      <c r="AW51" s="227"/>
      <c r="AX51" s="150"/>
      <c r="AY51" s="108">
        <f t="shared" si="0"/>
        <v>440</v>
      </c>
      <c r="AZ51" s="93">
        <f t="shared" si="1"/>
        <v>10.138248847926267</v>
      </c>
    </row>
    <row r="52" spans="1:52">
      <c r="A52" s="164" t="s">
        <v>38</v>
      </c>
      <c r="B52" s="105">
        <v>22362</v>
      </c>
      <c r="C52" s="90">
        <v>2.0839759749125153</v>
      </c>
      <c r="D52" s="90">
        <f t="shared" si="4"/>
        <v>-1.6322332528396388</v>
      </c>
      <c r="E52" s="105">
        <v>21997</v>
      </c>
      <c r="F52" s="106">
        <v>1.9212746426160148</v>
      </c>
      <c r="G52" s="107"/>
      <c r="H52" s="158">
        <v>1.8065713096933462</v>
      </c>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6"/>
      <c r="AG52" s="231"/>
      <c r="AH52" s="227"/>
      <c r="AI52" s="227"/>
      <c r="AJ52" s="227"/>
      <c r="AK52" s="227"/>
      <c r="AL52" s="227"/>
      <c r="AM52" s="227"/>
      <c r="AN52" s="227"/>
      <c r="AO52" s="227"/>
      <c r="AP52" s="227"/>
      <c r="AQ52" s="227"/>
      <c r="AR52" s="227"/>
      <c r="AS52" s="227"/>
      <c r="AT52" s="227"/>
      <c r="AU52" s="227"/>
      <c r="AV52" s="227"/>
      <c r="AW52" s="227"/>
      <c r="AX52" s="150"/>
      <c r="AY52" s="108">
        <f>B52-E52</f>
        <v>365</v>
      </c>
      <c r="AZ52" s="93">
        <f>AY52/E52*100</f>
        <v>1.6593171796154023</v>
      </c>
    </row>
    <row r="53" spans="1:52">
      <c r="A53" s="164" t="s">
        <v>39</v>
      </c>
      <c r="B53" s="105">
        <v>2205</v>
      </c>
      <c r="C53" s="90">
        <v>0.2054899841106384</v>
      </c>
      <c r="D53" s="90">
        <f t="shared" si="4"/>
        <v>-23.49206349206349</v>
      </c>
      <c r="E53" s="105">
        <v>1687</v>
      </c>
      <c r="F53" s="106">
        <v>0.14734692558499873</v>
      </c>
      <c r="G53" s="107"/>
      <c r="H53" s="158">
        <v>0.47669104476597368</v>
      </c>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6"/>
      <c r="AG53" s="231"/>
      <c r="AH53" s="227"/>
      <c r="AI53" s="227"/>
      <c r="AJ53" s="227"/>
      <c r="AK53" s="227"/>
      <c r="AL53" s="227"/>
      <c r="AM53" s="227"/>
      <c r="AN53" s="227"/>
      <c r="AO53" s="227"/>
      <c r="AP53" s="227"/>
      <c r="AQ53" s="227"/>
      <c r="AR53" s="227"/>
      <c r="AS53" s="227"/>
      <c r="AT53" s="227"/>
      <c r="AU53" s="227"/>
      <c r="AV53" s="227"/>
      <c r="AW53" s="227"/>
      <c r="AX53" s="150"/>
      <c r="AY53" s="108">
        <f t="shared" si="0"/>
        <v>518</v>
      </c>
      <c r="AZ53" s="93">
        <f t="shared" si="1"/>
        <v>30.70539419087137</v>
      </c>
    </row>
    <row r="54" spans="1:52">
      <c r="A54" s="164" t="s">
        <v>40</v>
      </c>
      <c r="B54" s="105">
        <v>234411</v>
      </c>
      <c r="C54" s="90">
        <v>21.845402569323745</v>
      </c>
      <c r="D54" s="90">
        <f t="shared" si="4"/>
        <v>45.816962514557765</v>
      </c>
      <c r="E54" s="105">
        <v>341811</v>
      </c>
      <c r="F54" s="106">
        <v>29.854653219403676</v>
      </c>
      <c r="G54" s="107"/>
      <c r="H54" s="158">
        <v>6.7289480794918077</v>
      </c>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6"/>
      <c r="AG54" s="231"/>
      <c r="AH54" s="227"/>
      <c r="AI54" s="227"/>
      <c r="AJ54" s="227"/>
      <c r="AK54" s="227"/>
      <c r="AL54" s="227"/>
      <c r="AM54" s="227"/>
      <c r="AN54" s="227"/>
      <c r="AO54" s="227"/>
      <c r="AP54" s="227"/>
      <c r="AQ54" s="227"/>
      <c r="AR54" s="227"/>
      <c r="AS54" s="227"/>
      <c r="AT54" s="227"/>
      <c r="AU54" s="227"/>
      <c r="AV54" s="227"/>
      <c r="AW54" s="227"/>
      <c r="AX54" s="150"/>
      <c r="AY54" s="108">
        <f t="shared" si="0"/>
        <v>-107400</v>
      </c>
      <c r="AZ54" s="93">
        <f t="shared" si="1"/>
        <v>-31.420872938553764</v>
      </c>
    </row>
    <row r="55" spans="1:52">
      <c r="A55" s="164" t="s">
        <v>41</v>
      </c>
      <c r="B55" s="105">
        <v>32376</v>
      </c>
      <c r="C55" s="90">
        <v>3.0172080388054554</v>
      </c>
      <c r="D55" s="90">
        <f t="shared" si="4"/>
        <v>2.3165307635285397</v>
      </c>
      <c r="E55" s="105">
        <v>33126</v>
      </c>
      <c r="F55" s="106">
        <v>2.8933101700821982</v>
      </c>
      <c r="G55" s="107"/>
      <c r="H55" s="158">
        <v>0.92067898402210591</v>
      </c>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6"/>
      <c r="AG55" s="231"/>
      <c r="AH55" s="227"/>
      <c r="AI55" s="227"/>
      <c r="AJ55" s="227"/>
      <c r="AK55" s="227"/>
      <c r="AL55" s="227"/>
      <c r="AM55" s="227"/>
      <c r="AN55" s="227"/>
      <c r="AO55" s="227"/>
      <c r="AP55" s="227"/>
      <c r="AQ55" s="227"/>
      <c r="AR55" s="227"/>
      <c r="AS55" s="227"/>
      <c r="AT55" s="227"/>
      <c r="AU55" s="227"/>
      <c r="AV55" s="227"/>
      <c r="AW55" s="227"/>
      <c r="AX55" s="150"/>
      <c r="AY55" s="108">
        <f t="shared" si="0"/>
        <v>-750</v>
      </c>
      <c r="AZ55" s="93">
        <f t="shared" si="1"/>
        <v>-2.2640825937330193</v>
      </c>
    </row>
    <row r="56" spans="1:52">
      <c r="A56" s="164" t="s">
        <v>42</v>
      </c>
      <c r="B56" s="105">
        <v>5646</v>
      </c>
      <c r="C56" s="90">
        <v>0.52616619060710412</v>
      </c>
      <c r="D56" s="90">
        <f t="shared" si="4"/>
        <v>12.770102727594757</v>
      </c>
      <c r="E56" s="105">
        <v>6367</v>
      </c>
      <c r="F56" s="106">
        <v>0.5561101809126775</v>
      </c>
      <c r="G56" s="107"/>
      <c r="H56" s="158">
        <v>0.58843993193278932</v>
      </c>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6"/>
      <c r="AG56" s="231"/>
      <c r="AH56" s="227"/>
      <c r="AI56" s="227"/>
      <c r="AJ56" s="227"/>
      <c r="AK56" s="227"/>
      <c r="AL56" s="227"/>
      <c r="AM56" s="227"/>
      <c r="AN56" s="227"/>
      <c r="AO56" s="227"/>
      <c r="AP56" s="227"/>
      <c r="AQ56" s="227"/>
      <c r="AR56" s="227"/>
      <c r="AS56" s="227"/>
      <c r="AT56" s="227"/>
      <c r="AU56" s="227"/>
      <c r="AV56" s="227"/>
      <c r="AW56" s="227"/>
      <c r="AX56" s="150"/>
      <c r="AY56" s="108">
        <f t="shared" si="0"/>
        <v>-721</v>
      </c>
      <c r="AZ56" s="93">
        <f t="shared" si="1"/>
        <v>-11.324014449505261</v>
      </c>
    </row>
    <row r="57" spans="1:52">
      <c r="A57" s="161" t="s">
        <v>43</v>
      </c>
      <c r="B57" s="110">
        <v>70086</v>
      </c>
      <c r="C57" s="112">
        <v>6.5315061344118837</v>
      </c>
      <c r="D57" s="112">
        <f t="shared" si="4"/>
        <v>-0.32816825043517961</v>
      </c>
      <c r="E57" s="110">
        <v>69856</v>
      </c>
      <c r="F57" s="111">
        <v>6.1014029837970787</v>
      </c>
      <c r="G57" s="113"/>
      <c r="H57" s="162">
        <v>6.0197293512655543</v>
      </c>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6"/>
      <c r="AG57" s="231"/>
      <c r="AH57" s="227"/>
      <c r="AI57" s="227"/>
      <c r="AJ57" s="227"/>
      <c r="AK57" s="227"/>
      <c r="AL57" s="227"/>
      <c r="AM57" s="227"/>
      <c r="AN57" s="227"/>
      <c r="AO57" s="227"/>
      <c r="AP57" s="227"/>
      <c r="AQ57" s="227"/>
      <c r="AR57" s="227"/>
      <c r="AS57" s="227"/>
      <c r="AT57" s="227"/>
      <c r="AU57" s="227"/>
      <c r="AV57" s="227"/>
      <c r="AW57" s="227"/>
      <c r="AX57" s="150"/>
      <c r="AY57" s="114">
        <f t="shared" si="0"/>
        <v>230</v>
      </c>
      <c r="AZ57" s="115">
        <f t="shared" si="1"/>
        <v>0.3292487402656894</v>
      </c>
    </row>
    <row r="58" spans="1:52">
      <c r="A58" s="188"/>
      <c r="B58" s="136"/>
      <c r="C58" s="176"/>
      <c r="D58" s="176"/>
      <c r="E58" s="136"/>
      <c r="F58" s="175"/>
      <c r="G58" s="177"/>
      <c r="H58" s="178"/>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6"/>
      <c r="AG58" s="231"/>
      <c r="AH58" s="227"/>
      <c r="AI58" s="227"/>
      <c r="AJ58" s="227"/>
      <c r="AK58" s="227"/>
      <c r="AL58" s="227"/>
      <c r="AM58" s="227"/>
      <c r="AN58" s="227"/>
      <c r="AO58" s="227"/>
      <c r="AP58" s="227"/>
      <c r="AQ58" s="227"/>
      <c r="AR58" s="227"/>
      <c r="AS58" s="227"/>
      <c r="AT58" s="227"/>
      <c r="AU58" s="227"/>
      <c r="AV58" s="227"/>
      <c r="AW58" s="227"/>
      <c r="AX58" s="150"/>
      <c r="AY58" s="173"/>
      <c r="AZ58" s="174"/>
    </row>
    <row r="59" spans="1:52" ht="12.5" thickBot="1">
      <c r="A59" s="203"/>
      <c r="B59" s="204"/>
      <c r="C59" s="206"/>
      <c r="D59" s="206"/>
      <c r="E59" s="204"/>
      <c r="F59" s="205"/>
      <c r="G59" s="207"/>
      <c r="H59" s="208"/>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6"/>
      <c r="AG59" s="231"/>
      <c r="AH59" s="227"/>
      <c r="AI59" s="227"/>
      <c r="AJ59" s="227"/>
      <c r="AK59" s="227"/>
      <c r="AL59" s="227"/>
      <c r="AM59" s="227"/>
      <c r="AN59" s="227"/>
      <c r="AO59" s="227"/>
      <c r="AP59" s="227"/>
      <c r="AQ59" s="227"/>
      <c r="AR59" s="227"/>
      <c r="AS59" s="227"/>
      <c r="AT59" s="227"/>
      <c r="AU59" s="227"/>
      <c r="AV59" s="227"/>
      <c r="AW59" s="227"/>
      <c r="AX59" s="150"/>
      <c r="AY59" s="173"/>
      <c r="AZ59" s="174"/>
    </row>
    <row r="60" spans="1:52" ht="13" thickTop="1" thickBot="1">
      <c r="A60" s="237" t="s">
        <v>391</v>
      </c>
      <c r="B60" s="201"/>
      <c r="C60" s="144"/>
      <c r="D60" s="144"/>
      <c r="E60" s="201"/>
      <c r="F60" s="201"/>
      <c r="G60" s="145"/>
      <c r="H60" s="202"/>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H60" s="229"/>
      <c r="AI60" s="229"/>
      <c r="AJ60" s="229"/>
      <c r="AK60" s="229"/>
      <c r="AL60" s="229"/>
      <c r="AM60" s="229"/>
      <c r="AN60" s="229"/>
      <c r="AO60" s="229"/>
      <c r="AP60" s="229"/>
      <c r="AQ60" s="229"/>
      <c r="AR60" s="229"/>
      <c r="AS60" s="229"/>
      <c r="AT60" s="229"/>
      <c r="AU60" s="229"/>
      <c r="AV60" s="229"/>
      <c r="AW60" s="229"/>
      <c r="AX60" s="152"/>
      <c r="AY60" s="101"/>
      <c r="AZ60" s="102"/>
    </row>
    <row r="61" spans="1:52">
      <c r="A61" s="171" t="s">
        <v>392</v>
      </c>
      <c r="B61" s="121">
        <v>488221</v>
      </c>
      <c r="C61" s="123">
        <v>59.607040214097516</v>
      </c>
      <c r="D61" s="123">
        <f t="shared" ref="D61:D66" si="5">(E61-B61)/B61*100</f>
        <v>1.3319787555226015</v>
      </c>
      <c r="E61" s="121">
        <v>494724</v>
      </c>
      <c r="F61" s="122">
        <v>55.610585169881141</v>
      </c>
      <c r="G61" s="124"/>
      <c r="H61" s="165">
        <v>60.863625472990968</v>
      </c>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6"/>
      <c r="AG61" s="231"/>
      <c r="AH61" s="227"/>
      <c r="AI61" s="227"/>
      <c r="AJ61" s="227"/>
      <c r="AK61" s="227"/>
      <c r="AL61" s="227"/>
      <c r="AM61" s="227"/>
      <c r="AN61" s="227"/>
      <c r="AO61" s="227"/>
      <c r="AP61" s="227"/>
      <c r="AQ61" s="227"/>
      <c r="AR61" s="227"/>
      <c r="AS61" s="227"/>
      <c r="AT61" s="227"/>
      <c r="AU61" s="227"/>
      <c r="AV61" s="227"/>
      <c r="AW61" s="227"/>
      <c r="AX61" s="150"/>
      <c r="AY61" s="87">
        <f t="shared" si="0"/>
        <v>-6503</v>
      </c>
      <c r="AZ61" s="104">
        <f t="shared" si="1"/>
        <v>-1.3144702905054131</v>
      </c>
    </row>
    <row r="62" spans="1:52">
      <c r="A62" s="164" t="s">
        <v>393</v>
      </c>
      <c r="B62" s="105">
        <v>251668</v>
      </c>
      <c r="C62" s="90">
        <v>51.547967006744898</v>
      </c>
      <c r="D62" s="90">
        <f t="shared" si="5"/>
        <v>1.4948265174754041</v>
      </c>
      <c r="E62" s="105">
        <v>255430</v>
      </c>
      <c r="F62" s="106">
        <v>51.630808289066231</v>
      </c>
      <c r="G62" s="107"/>
      <c r="H62" s="158">
        <v>56.306775972231769</v>
      </c>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6"/>
      <c r="AG62" s="231"/>
      <c r="AH62" s="227"/>
      <c r="AI62" s="227"/>
      <c r="AJ62" s="227"/>
      <c r="AK62" s="227"/>
      <c r="AL62" s="227"/>
      <c r="AM62" s="227"/>
      <c r="AN62" s="227"/>
      <c r="AO62" s="227"/>
      <c r="AP62" s="227"/>
      <c r="AQ62" s="227"/>
      <c r="AR62" s="227"/>
      <c r="AS62" s="227"/>
      <c r="AT62" s="227"/>
      <c r="AU62" s="227"/>
      <c r="AV62" s="227"/>
      <c r="AW62" s="227"/>
      <c r="AX62" s="150"/>
      <c r="AY62" s="108">
        <f t="shared" si="0"/>
        <v>-3762</v>
      </c>
      <c r="AZ62" s="93">
        <f t="shared" si="1"/>
        <v>-1.4728105547508124</v>
      </c>
    </row>
    <row r="63" spans="1:52">
      <c r="A63" s="164" t="s">
        <v>394</v>
      </c>
      <c r="B63" s="105">
        <v>96186</v>
      </c>
      <c r="C63" s="90">
        <v>19.70132378574457</v>
      </c>
      <c r="D63" s="90">
        <f t="shared" si="5"/>
        <v>5.4945626182604537</v>
      </c>
      <c r="E63" s="105">
        <v>101471</v>
      </c>
      <c r="F63" s="106">
        <v>20.510628148220018</v>
      </c>
      <c r="G63" s="107"/>
      <c r="H63" s="158">
        <v>19.55520457438319</v>
      </c>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6"/>
      <c r="AG63" s="231"/>
      <c r="AH63" s="227"/>
      <c r="AI63" s="227"/>
      <c r="AJ63" s="227"/>
      <c r="AK63" s="227"/>
      <c r="AL63" s="227"/>
      <c r="AM63" s="227"/>
      <c r="AN63" s="227"/>
      <c r="AO63" s="227"/>
      <c r="AP63" s="227"/>
      <c r="AQ63" s="227"/>
      <c r="AR63" s="227"/>
      <c r="AS63" s="227"/>
      <c r="AT63" s="227"/>
      <c r="AU63" s="227"/>
      <c r="AV63" s="227"/>
      <c r="AW63" s="227"/>
      <c r="AX63" s="150"/>
      <c r="AY63" s="108">
        <f t="shared" si="0"/>
        <v>-5285</v>
      </c>
      <c r="AZ63" s="93">
        <f t="shared" si="1"/>
        <v>-5.2083846616274601</v>
      </c>
    </row>
    <row r="64" spans="1:52">
      <c r="A64" s="164" t="s">
        <v>395</v>
      </c>
      <c r="B64" s="105">
        <v>52825</v>
      </c>
      <c r="C64" s="90">
        <v>10.819895088494759</v>
      </c>
      <c r="D64" s="90">
        <f t="shared" si="5"/>
        <v>22.230004732607668</v>
      </c>
      <c r="E64" s="105">
        <v>64568</v>
      </c>
      <c r="F64" s="106">
        <v>13.051317502284101</v>
      </c>
      <c r="G64" s="107"/>
      <c r="H64" s="158">
        <v>15.677833996190632</v>
      </c>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6"/>
      <c r="AG64" s="231"/>
      <c r="AH64" s="227"/>
      <c r="AI64" s="227"/>
      <c r="AJ64" s="227"/>
      <c r="AK64" s="227"/>
      <c r="AL64" s="227"/>
      <c r="AM64" s="227"/>
      <c r="AN64" s="227"/>
      <c r="AO64" s="227"/>
      <c r="AP64" s="227"/>
      <c r="AQ64" s="227"/>
      <c r="AR64" s="227"/>
      <c r="AS64" s="227"/>
      <c r="AT64" s="227"/>
      <c r="AU64" s="227"/>
      <c r="AV64" s="227"/>
      <c r="AW64" s="227"/>
      <c r="AX64" s="150"/>
      <c r="AY64" s="108">
        <f t="shared" si="0"/>
        <v>-11743</v>
      </c>
      <c r="AZ64" s="93">
        <f t="shared" si="1"/>
        <v>-18.18702762978565</v>
      </c>
    </row>
    <row r="65" spans="1:52">
      <c r="A65" s="209" t="s">
        <v>396</v>
      </c>
      <c r="B65" s="110">
        <v>54114</v>
      </c>
      <c r="C65" s="112">
        <v>11.083914866423198</v>
      </c>
      <c r="D65" s="112">
        <f t="shared" si="5"/>
        <v>-22.561629153269024</v>
      </c>
      <c r="E65" s="110">
        <v>41905</v>
      </c>
      <c r="F65" s="111">
        <v>8.4703794438919484</v>
      </c>
      <c r="G65" s="113"/>
      <c r="H65" s="162">
        <v>4.6880663758679804</v>
      </c>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6"/>
      <c r="AG65" s="231"/>
      <c r="AH65" s="227"/>
      <c r="AI65" s="227"/>
      <c r="AJ65" s="227"/>
      <c r="AK65" s="227"/>
      <c r="AL65" s="227"/>
      <c r="AM65" s="227"/>
      <c r="AN65" s="227"/>
      <c r="AO65" s="227"/>
      <c r="AP65" s="227"/>
      <c r="AQ65" s="227"/>
      <c r="AR65" s="227"/>
      <c r="AS65" s="227"/>
      <c r="AT65" s="227"/>
      <c r="AU65" s="227"/>
      <c r="AV65" s="227"/>
      <c r="AW65" s="227"/>
      <c r="AX65" s="150"/>
      <c r="AY65" s="108">
        <f t="shared" si="0"/>
        <v>12209</v>
      </c>
      <c r="AZ65" s="93">
        <f t="shared" si="1"/>
        <v>29.134948096885815</v>
      </c>
    </row>
    <row r="66" spans="1:52">
      <c r="A66" s="191" t="s">
        <v>397</v>
      </c>
      <c r="B66" s="105">
        <v>33428</v>
      </c>
      <c r="C66" s="90">
        <v>6.8468992525925749</v>
      </c>
      <c r="D66" s="90">
        <f t="shared" si="5"/>
        <v>-6.2163455785568988</v>
      </c>
      <c r="E66" s="105">
        <v>31350</v>
      </c>
      <c r="F66" s="106">
        <v>6.3368666165377068</v>
      </c>
      <c r="G66" s="107"/>
      <c r="H66" s="158">
        <v>3.7721190813264229</v>
      </c>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6"/>
      <c r="AG66" s="231"/>
      <c r="AH66" s="227"/>
      <c r="AI66" s="227"/>
      <c r="AJ66" s="227"/>
      <c r="AK66" s="227"/>
      <c r="AL66" s="227"/>
      <c r="AM66" s="227"/>
      <c r="AN66" s="227"/>
      <c r="AO66" s="227"/>
      <c r="AP66" s="227"/>
      <c r="AQ66" s="227"/>
      <c r="AR66" s="227"/>
      <c r="AS66" s="227"/>
      <c r="AT66" s="227"/>
      <c r="AU66" s="227"/>
      <c r="AV66" s="227"/>
      <c r="AW66" s="227"/>
      <c r="AX66" s="150"/>
      <c r="AY66" s="108">
        <f t="shared" si="0"/>
        <v>2078</v>
      </c>
      <c r="AZ66" s="93">
        <f t="shared" si="1"/>
        <v>6.6283891547049443</v>
      </c>
    </row>
    <row r="67" spans="1:52" ht="5" customHeight="1" thickBot="1">
      <c r="A67" s="189"/>
      <c r="B67" s="129"/>
      <c r="C67" s="95"/>
      <c r="D67" s="95"/>
      <c r="E67" s="129"/>
      <c r="F67" s="129"/>
      <c r="G67" s="96"/>
      <c r="H67" s="167"/>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H67" s="229"/>
      <c r="AI67" s="229"/>
      <c r="AJ67" s="229"/>
      <c r="AK67" s="229"/>
      <c r="AL67" s="229"/>
      <c r="AM67" s="229"/>
      <c r="AN67" s="229"/>
      <c r="AO67" s="229"/>
      <c r="AP67" s="229"/>
      <c r="AQ67" s="229"/>
      <c r="AR67" s="229"/>
      <c r="AS67" s="229"/>
      <c r="AT67" s="229"/>
      <c r="AU67" s="229"/>
      <c r="AV67" s="229"/>
      <c r="AW67" s="229"/>
      <c r="AX67" s="152"/>
      <c r="AY67" s="108"/>
      <c r="AZ67" s="93"/>
    </row>
    <row r="68" spans="1:52">
      <c r="A68" s="190" t="s">
        <v>399</v>
      </c>
      <c r="B68" s="121">
        <v>423691</v>
      </c>
      <c r="C68" s="123">
        <v>55.730336783066669</v>
      </c>
      <c r="D68" s="123">
        <f t="shared" ref="D68:D77" si="6">(E68-B68)/B68*100</f>
        <v>4.4197304167423903</v>
      </c>
      <c r="E68" s="121">
        <v>442417</v>
      </c>
      <c r="F68" s="122">
        <v>49.730896942746469</v>
      </c>
      <c r="G68" s="124"/>
      <c r="H68" s="165">
        <v>57.393958917995811</v>
      </c>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6"/>
      <c r="AG68" s="231"/>
      <c r="AH68" s="227"/>
      <c r="AI68" s="227"/>
      <c r="AJ68" s="227"/>
      <c r="AK68" s="227"/>
      <c r="AL68" s="227"/>
      <c r="AM68" s="227"/>
      <c r="AN68" s="227"/>
      <c r="AO68" s="227"/>
      <c r="AP68" s="227"/>
      <c r="AQ68" s="227"/>
      <c r="AR68" s="227"/>
      <c r="AS68" s="227"/>
      <c r="AT68" s="227"/>
      <c r="AU68" s="227"/>
      <c r="AV68" s="227"/>
      <c r="AW68" s="227"/>
      <c r="AX68" s="150"/>
      <c r="AY68" s="108">
        <f t="shared" si="0"/>
        <v>-18726</v>
      </c>
      <c r="AZ68" s="93">
        <f t="shared" si="1"/>
        <v>-4.2326583291329216</v>
      </c>
    </row>
    <row r="69" spans="1:52">
      <c r="A69" s="191" t="s">
        <v>44</v>
      </c>
      <c r="B69" s="105">
        <v>35160</v>
      </c>
      <c r="C69" s="90">
        <v>8.2985005581898132</v>
      </c>
      <c r="D69" s="90">
        <f t="shared" si="6"/>
        <v>16.53014789533561</v>
      </c>
      <c r="E69" s="105">
        <v>40972</v>
      </c>
      <c r="F69" s="106">
        <v>9.2609461209673221</v>
      </c>
      <c r="G69" s="107"/>
      <c r="H69" s="158">
        <v>12.89107522476432</v>
      </c>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6"/>
      <c r="AG69" s="231"/>
      <c r="AH69" s="227"/>
      <c r="AI69" s="227"/>
      <c r="AJ69" s="227"/>
      <c r="AK69" s="227"/>
      <c r="AL69" s="227"/>
      <c r="AM69" s="227"/>
      <c r="AN69" s="227"/>
      <c r="AO69" s="227"/>
      <c r="AP69" s="227"/>
      <c r="AQ69" s="227"/>
      <c r="AR69" s="227"/>
      <c r="AS69" s="227"/>
      <c r="AT69" s="227"/>
      <c r="AU69" s="227"/>
      <c r="AV69" s="227"/>
      <c r="AW69" s="227"/>
      <c r="AX69" s="150"/>
      <c r="AY69" s="108">
        <f t="shared" si="0"/>
        <v>-5812</v>
      </c>
      <c r="AZ69" s="93">
        <f t="shared" si="1"/>
        <v>-14.185297276188615</v>
      </c>
    </row>
    <row r="70" spans="1:52">
      <c r="A70" s="191" t="s">
        <v>45</v>
      </c>
      <c r="B70" s="105">
        <v>77424</v>
      </c>
      <c r="C70" s="90">
        <v>18.273694744519002</v>
      </c>
      <c r="D70" s="90">
        <f t="shared" si="6"/>
        <v>20.523351932217402</v>
      </c>
      <c r="E70" s="105">
        <v>93314</v>
      </c>
      <c r="F70" s="106">
        <v>21.091865818899365</v>
      </c>
      <c r="G70" s="107"/>
      <c r="H70" s="158">
        <v>20.286330570924363</v>
      </c>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6"/>
      <c r="AG70" s="231"/>
      <c r="AH70" s="227"/>
      <c r="AI70" s="227"/>
      <c r="AJ70" s="227"/>
      <c r="AK70" s="227"/>
      <c r="AL70" s="227"/>
      <c r="AM70" s="227"/>
      <c r="AN70" s="227"/>
      <c r="AO70" s="227"/>
      <c r="AP70" s="227"/>
      <c r="AQ70" s="227"/>
      <c r="AR70" s="227"/>
      <c r="AS70" s="227"/>
      <c r="AT70" s="227"/>
      <c r="AU70" s="227"/>
      <c r="AV70" s="227"/>
      <c r="AW70" s="227"/>
      <c r="AX70" s="150"/>
      <c r="AY70" s="108">
        <f t="shared" si="0"/>
        <v>-15890</v>
      </c>
      <c r="AZ70" s="93">
        <f t="shared" si="1"/>
        <v>-17.028527337805688</v>
      </c>
    </row>
    <row r="71" spans="1:52" ht="24">
      <c r="A71" s="191" t="s">
        <v>46</v>
      </c>
      <c r="B71" s="105">
        <v>46762</v>
      </c>
      <c r="C71" s="90">
        <v>11.036816925542436</v>
      </c>
      <c r="D71" s="90">
        <f t="shared" si="6"/>
        <v>7.3628159616782858</v>
      </c>
      <c r="E71" s="105">
        <v>50205</v>
      </c>
      <c r="F71" s="106">
        <v>11.347891242877195</v>
      </c>
      <c r="G71" s="107"/>
      <c r="H71" s="158">
        <v>13.254007333551623</v>
      </c>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6"/>
      <c r="AG71" s="231"/>
      <c r="AH71" s="227"/>
      <c r="AI71" s="227"/>
      <c r="AJ71" s="227"/>
      <c r="AK71" s="227"/>
      <c r="AL71" s="227"/>
      <c r="AM71" s="227"/>
      <c r="AN71" s="227"/>
      <c r="AO71" s="227"/>
      <c r="AP71" s="227"/>
      <c r="AQ71" s="227"/>
      <c r="AR71" s="227"/>
      <c r="AS71" s="227"/>
      <c r="AT71" s="227"/>
      <c r="AU71" s="227"/>
      <c r="AV71" s="227"/>
      <c r="AW71" s="227"/>
      <c r="AX71" s="150"/>
      <c r="AY71" s="108">
        <f t="shared" si="0"/>
        <v>-3443</v>
      </c>
      <c r="AZ71" s="93">
        <f t="shared" si="1"/>
        <v>-6.8578826810078679</v>
      </c>
    </row>
    <row r="72" spans="1:52">
      <c r="A72" s="191" t="s">
        <v>47</v>
      </c>
      <c r="B72" s="105">
        <v>49752</v>
      </c>
      <c r="C72" s="90">
        <v>11.742519902476097</v>
      </c>
      <c r="D72" s="90">
        <f t="shared" si="6"/>
        <v>-17.253577745618269</v>
      </c>
      <c r="E72" s="105">
        <v>41168</v>
      </c>
      <c r="F72" s="106">
        <v>9.3052482160495629</v>
      </c>
      <c r="G72" s="107"/>
      <c r="H72" s="158">
        <v>9.2654617379734177</v>
      </c>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6"/>
      <c r="AG72" s="231"/>
      <c r="AH72" s="227"/>
      <c r="AI72" s="227"/>
      <c r="AJ72" s="227"/>
      <c r="AK72" s="227"/>
      <c r="AL72" s="227"/>
      <c r="AM72" s="227"/>
      <c r="AN72" s="227"/>
      <c r="AO72" s="227"/>
      <c r="AP72" s="227"/>
      <c r="AQ72" s="227"/>
      <c r="AR72" s="227"/>
      <c r="AS72" s="227"/>
      <c r="AT72" s="227"/>
      <c r="AU72" s="227"/>
      <c r="AV72" s="227"/>
      <c r="AW72" s="227"/>
      <c r="AX72" s="150"/>
      <c r="AY72" s="108">
        <f t="shared" si="0"/>
        <v>8584</v>
      </c>
      <c r="AZ72" s="93">
        <f t="shared" si="1"/>
        <v>20.851146521570151</v>
      </c>
    </row>
    <row r="73" spans="1:52">
      <c r="A73" s="191" t="s">
        <v>48</v>
      </c>
      <c r="B73" s="105">
        <v>41640</v>
      </c>
      <c r="C73" s="90">
        <v>9.8279170433169458</v>
      </c>
      <c r="D73" s="90">
        <f t="shared" si="6"/>
        <v>-11.450528338136408</v>
      </c>
      <c r="E73" s="105">
        <v>36872</v>
      </c>
      <c r="F73" s="106">
        <v>8.3342186217979872</v>
      </c>
      <c r="G73" s="107"/>
      <c r="H73" s="158">
        <v>10.161398426841002</v>
      </c>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6"/>
      <c r="AG73" s="231"/>
      <c r="AH73" s="227"/>
      <c r="AI73" s="227"/>
      <c r="AJ73" s="227"/>
      <c r="AK73" s="227"/>
      <c r="AL73" s="227"/>
      <c r="AM73" s="227"/>
      <c r="AN73" s="227"/>
      <c r="AO73" s="227"/>
      <c r="AP73" s="227"/>
      <c r="AQ73" s="227"/>
      <c r="AR73" s="227"/>
      <c r="AS73" s="227"/>
      <c r="AT73" s="227"/>
      <c r="AU73" s="227"/>
      <c r="AV73" s="227"/>
      <c r="AW73" s="227"/>
      <c r="AX73" s="150"/>
      <c r="AY73" s="108">
        <f t="shared" ref="AY73:AY111" si="7">B73-E73</f>
        <v>4768</v>
      </c>
      <c r="AZ73" s="93">
        <f t="shared" ref="AZ73:AZ111" si="8">AY73/E73*100</f>
        <v>12.931221523106965</v>
      </c>
    </row>
    <row r="74" spans="1:52">
      <c r="A74" s="191" t="s">
        <v>49</v>
      </c>
      <c r="B74" s="105">
        <v>42626</v>
      </c>
      <c r="C74" s="90">
        <v>10.06063381096129</v>
      </c>
      <c r="D74" s="90">
        <f t="shared" si="6"/>
        <v>6.4186177450382393</v>
      </c>
      <c r="E74" s="105">
        <v>45362</v>
      </c>
      <c r="F74" s="106">
        <v>10.253222638370588</v>
      </c>
      <c r="G74" s="107"/>
      <c r="H74" s="158">
        <v>9.2676696352470387</v>
      </c>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6"/>
      <c r="AG74" s="231"/>
      <c r="AH74" s="227"/>
      <c r="AI74" s="227"/>
      <c r="AJ74" s="227"/>
      <c r="AK74" s="227"/>
      <c r="AL74" s="227"/>
      <c r="AM74" s="227"/>
      <c r="AN74" s="227"/>
      <c r="AO74" s="227"/>
      <c r="AP74" s="227"/>
      <c r="AQ74" s="227"/>
      <c r="AR74" s="227"/>
      <c r="AS74" s="227"/>
      <c r="AT74" s="227"/>
      <c r="AU74" s="227"/>
      <c r="AV74" s="227"/>
      <c r="AW74" s="227"/>
      <c r="AX74" s="150"/>
      <c r="AY74" s="108">
        <f t="shared" si="7"/>
        <v>-2736</v>
      </c>
      <c r="AZ74" s="93">
        <f t="shared" si="8"/>
        <v>-6.0314800934703054</v>
      </c>
    </row>
    <row r="75" spans="1:52">
      <c r="A75" s="191" t="s">
        <v>50</v>
      </c>
      <c r="B75" s="105">
        <v>38152</v>
      </c>
      <c r="C75" s="90">
        <v>9.0046755772485145</v>
      </c>
      <c r="D75" s="90">
        <f t="shared" si="6"/>
        <v>-4.3955755923673729</v>
      </c>
      <c r="E75" s="105">
        <v>36475</v>
      </c>
      <c r="F75" s="106">
        <v>8.2444842761467108</v>
      </c>
      <c r="G75" s="107"/>
      <c r="H75" s="158">
        <v>7.4703162792015245</v>
      </c>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6"/>
      <c r="AG75" s="231"/>
      <c r="AH75" s="227"/>
      <c r="AI75" s="227"/>
      <c r="AJ75" s="227"/>
      <c r="AK75" s="227"/>
      <c r="AL75" s="227"/>
      <c r="AM75" s="227"/>
      <c r="AN75" s="227"/>
      <c r="AO75" s="227"/>
      <c r="AP75" s="227"/>
      <c r="AQ75" s="227"/>
      <c r="AR75" s="227"/>
      <c r="AS75" s="227"/>
      <c r="AT75" s="227"/>
      <c r="AU75" s="227"/>
      <c r="AV75" s="227"/>
      <c r="AW75" s="227"/>
      <c r="AX75" s="150"/>
      <c r="AY75" s="108">
        <f t="shared" si="7"/>
        <v>1677</v>
      </c>
      <c r="AZ75" s="93">
        <f t="shared" si="8"/>
        <v>4.597669636737491</v>
      </c>
    </row>
    <row r="76" spans="1:52">
      <c r="A76" s="164" t="s">
        <v>51</v>
      </c>
      <c r="B76" s="105">
        <v>36206</v>
      </c>
      <c r="C76" s="90">
        <v>8.5453785895853347</v>
      </c>
      <c r="D76" s="90">
        <f t="shared" si="6"/>
        <v>6.661879246533724</v>
      </c>
      <c r="E76" s="105">
        <v>38618</v>
      </c>
      <c r="F76" s="106">
        <v>8.7288689177857091</v>
      </c>
      <c r="G76" s="107"/>
      <c r="H76" s="158">
        <v>6.9405459088496686</v>
      </c>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6"/>
      <c r="AG76" s="231"/>
      <c r="AH76" s="227"/>
      <c r="AI76" s="227"/>
      <c r="AJ76" s="227"/>
      <c r="AK76" s="227"/>
      <c r="AL76" s="227"/>
      <c r="AM76" s="227"/>
      <c r="AN76" s="227"/>
      <c r="AO76" s="227"/>
      <c r="AP76" s="227"/>
      <c r="AQ76" s="227"/>
      <c r="AR76" s="227"/>
      <c r="AS76" s="227"/>
      <c r="AT76" s="227"/>
      <c r="AU76" s="227"/>
      <c r="AV76" s="227"/>
      <c r="AW76" s="227"/>
      <c r="AX76" s="150"/>
      <c r="AY76" s="108">
        <f t="shared" si="7"/>
        <v>-2412</v>
      </c>
      <c r="AZ76" s="93">
        <f t="shared" si="8"/>
        <v>-6.2457921176653368</v>
      </c>
    </row>
    <row r="77" spans="1:52" ht="12.5" thickBot="1">
      <c r="A77" s="180" t="s">
        <v>52</v>
      </c>
      <c r="B77" s="125">
        <v>55969</v>
      </c>
      <c r="C77" s="127">
        <v>13.209862848160569</v>
      </c>
      <c r="D77" s="127">
        <f t="shared" si="6"/>
        <v>6.1855670103092786</v>
      </c>
      <c r="E77" s="125">
        <v>59431</v>
      </c>
      <c r="F77" s="126">
        <v>13.433254147105558</v>
      </c>
      <c r="G77" s="128"/>
      <c r="H77" s="166">
        <v>10.463194882647041</v>
      </c>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6"/>
      <c r="AG77" s="231"/>
      <c r="AH77" s="227"/>
      <c r="AI77" s="227"/>
      <c r="AJ77" s="227"/>
      <c r="AK77" s="227"/>
      <c r="AL77" s="227"/>
      <c r="AM77" s="227"/>
      <c r="AN77" s="227"/>
      <c r="AO77" s="227"/>
      <c r="AP77" s="227"/>
      <c r="AQ77" s="227"/>
      <c r="AR77" s="227"/>
      <c r="AS77" s="227"/>
      <c r="AT77" s="227"/>
      <c r="AU77" s="227"/>
      <c r="AV77" s="227"/>
      <c r="AW77" s="227"/>
      <c r="AX77" s="150"/>
      <c r="AY77" s="108">
        <f t="shared" si="7"/>
        <v>-3462</v>
      </c>
      <c r="AZ77" s="93">
        <f t="shared" si="8"/>
        <v>-5.825242718446602</v>
      </c>
    </row>
    <row r="78" spans="1:52" ht="5" customHeight="1">
      <c r="A78" s="192"/>
      <c r="B78" s="130"/>
      <c r="C78" s="131"/>
      <c r="D78" s="131"/>
      <c r="E78" s="130"/>
      <c r="F78" s="130"/>
      <c r="G78" s="132"/>
      <c r="H78" s="168"/>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H78" s="229"/>
      <c r="AI78" s="229"/>
      <c r="AJ78" s="229"/>
      <c r="AK78" s="229"/>
      <c r="AL78" s="229"/>
      <c r="AM78" s="229"/>
      <c r="AN78" s="229"/>
      <c r="AO78" s="229"/>
      <c r="AP78" s="229"/>
      <c r="AQ78" s="229"/>
      <c r="AR78" s="229"/>
      <c r="AS78" s="229"/>
      <c r="AT78" s="229"/>
      <c r="AU78" s="229"/>
      <c r="AV78" s="229"/>
      <c r="AW78" s="229"/>
      <c r="AX78" s="152"/>
      <c r="AY78" s="108"/>
      <c r="AZ78" s="93"/>
    </row>
    <row r="79" spans="1:52">
      <c r="A79" s="179" t="s">
        <v>429</v>
      </c>
      <c r="B79" s="105">
        <v>78259</v>
      </c>
      <c r="C79" s="118">
        <v>10.293823626902658</v>
      </c>
      <c r="D79" s="118">
        <v>54.007845742981644</v>
      </c>
      <c r="E79" s="119">
        <v>120525</v>
      </c>
      <c r="F79" s="239">
        <v>13.547888878647335</v>
      </c>
      <c r="G79" s="107"/>
      <c r="H79" s="158">
        <v>7.9372843546248895</v>
      </c>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6"/>
      <c r="AG79" s="231"/>
      <c r="AH79" s="227"/>
      <c r="AI79" s="227"/>
      <c r="AJ79" s="227"/>
      <c r="AK79" s="227"/>
      <c r="AL79" s="227"/>
      <c r="AM79" s="227"/>
      <c r="AN79" s="227"/>
      <c r="AO79" s="227"/>
      <c r="AP79" s="227"/>
      <c r="AQ79" s="227"/>
      <c r="AR79" s="227"/>
      <c r="AS79" s="227"/>
      <c r="AT79" s="227"/>
      <c r="AU79" s="227"/>
      <c r="AV79" s="227"/>
      <c r="AW79" s="227"/>
      <c r="AX79" s="150"/>
      <c r="AY79" s="108">
        <f t="shared" si="7"/>
        <v>-42266</v>
      </c>
      <c r="AZ79" s="93">
        <f t="shared" si="8"/>
        <v>-35.068243103090644</v>
      </c>
    </row>
    <row r="80" spans="1:52" ht="12.5" thickBot="1">
      <c r="A80" s="161" t="s">
        <v>53</v>
      </c>
      <c r="B80" s="110">
        <v>233835</v>
      </c>
      <c r="C80" s="133">
        <v>30.757564597002045</v>
      </c>
      <c r="D80" s="112">
        <v>-9.2531058224816647</v>
      </c>
      <c r="E80" s="110">
        <v>212198</v>
      </c>
      <c r="F80" s="111">
        <v>23.852602566033664</v>
      </c>
      <c r="G80" s="134"/>
      <c r="H80" s="162">
        <v>18.079416470835767</v>
      </c>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6"/>
      <c r="AG80" s="233"/>
      <c r="AH80" s="227"/>
      <c r="AI80" s="227"/>
      <c r="AJ80" s="227"/>
      <c r="AK80" s="227"/>
      <c r="AL80" s="227"/>
      <c r="AM80" s="227"/>
      <c r="AN80" s="227"/>
      <c r="AO80" s="227"/>
      <c r="AP80" s="227"/>
      <c r="AQ80" s="227"/>
      <c r="AR80" s="227"/>
      <c r="AS80" s="227"/>
      <c r="AT80" s="227"/>
      <c r="AU80" s="227"/>
      <c r="AV80" s="227"/>
      <c r="AW80" s="227"/>
      <c r="AX80" s="150"/>
      <c r="AY80" s="108">
        <f t="shared" si="7"/>
        <v>21637</v>
      </c>
      <c r="AZ80" s="93">
        <f t="shared" si="8"/>
        <v>10.196608827604408</v>
      </c>
    </row>
    <row r="81" spans="1:52" ht="12.5" thickBot="1">
      <c r="A81" s="156" t="s">
        <v>54</v>
      </c>
      <c r="B81" s="195">
        <v>410736</v>
      </c>
      <c r="C81" s="198">
        <v>100</v>
      </c>
      <c r="D81" s="197">
        <v>3.0968797475750849</v>
      </c>
      <c r="E81" s="195">
        <v>423456</v>
      </c>
      <c r="F81" s="196">
        <v>100</v>
      </c>
      <c r="G81" s="199"/>
      <c r="H81" s="200">
        <v>100</v>
      </c>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4"/>
      <c r="AH81" s="230"/>
      <c r="AI81" s="230"/>
      <c r="AJ81" s="230"/>
      <c r="AK81" s="230"/>
      <c r="AL81" s="230"/>
      <c r="AM81" s="230"/>
      <c r="AN81" s="230"/>
      <c r="AO81" s="230"/>
      <c r="AP81" s="230"/>
      <c r="AQ81" s="230"/>
      <c r="AR81" s="230"/>
      <c r="AS81" s="230"/>
      <c r="AT81" s="230"/>
      <c r="AU81" s="230"/>
      <c r="AV81" s="230"/>
      <c r="AW81" s="230"/>
      <c r="AX81" s="153"/>
      <c r="AY81" s="135">
        <f t="shared" si="7"/>
        <v>-12720</v>
      </c>
      <c r="AZ81" s="93">
        <f t="shared" si="8"/>
        <v>-3.0038540013602359</v>
      </c>
    </row>
    <row r="82" spans="1:52" ht="12.5" thickBot="1">
      <c r="A82" s="180" t="s">
        <v>426</v>
      </c>
      <c r="B82" s="125">
        <v>115167</v>
      </c>
      <c r="C82" s="127">
        <v>28.039178450391493</v>
      </c>
      <c r="D82" s="127">
        <v>26.736825653181899</v>
      </c>
      <c r="E82" s="125">
        <v>145959</v>
      </c>
      <c r="F82" s="126">
        <v>34.468516209476306</v>
      </c>
      <c r="G82" s="128"/>
      <c r="H82" s="166">
        <v>24.1</v>
      </c>
      <c r="I82" s="227"/>
      <c r="J82" s="227"/>
      <c r="K82" s="227"/>
      <c r="L82" s="227"/>
      <c r="M82" s="227"/>
      <c r="N82" s="227"/>
      <c r="O82" s="227"/>
      <c r="P82" s="227"/>
      <c r="Q82" s="227"/>
      <c r="R82" s="227"/>
      <c r="S82" s="227"/>
      <c r="T82" s="227"/>
      <c r="U82" s="227"/>
      <c r="V82" s="227"/>
      <c r="W82" s="227"/>
      <c r="X82" s="227"/>
      <c r="Y82" s="227"/>
      <c r="Z82" s="227"/>
      <c r="AA82" s="227"/>
      <c r="AB82" s="227"/>
      <c r="AC82" s="227"/>
      <c r="AD82" s="226"/>
      <c r="AE82" s="226"/>
      <c r="AF82" s="226"/>
      <c r="AG82" s="231"/>
      <c r="AH82" s="226"/>
      <c r="AI82" s="226"/>
      <c r="AJ82" s="226"/>
      <c r="AK82" s="226"/>
      <c r="AL82" s="226"/>
      <c r="AM82" s="226"/>
      <c r="AN82" s="226"/>
      <c r="AO82" s="226"/>
      <c r="AP82" s="226"/>
      <c r="AQ82" s="226"/>
      <c r="AR82" s="226"/>
      <c r="AS82" s="226"/>
      <c r="AT82" s="226"/>
      <c r="AU82" s="226"/>
      <c r="AV82" s="226"/>
      <c r="AW82" s="226"/>
      <c r="AX82" s="150"/>
      <c r="AY82" s="108">
        <f t="shared" si="7"/>
        <v>-30792</v>
      </c>
      <c r="AZ82" s="93">
        <f t="shared" si="8"/>
        <v>-21.096335272233986</v>
      </c>
    </row>
    <row r="83" spans="1:52" ht="5" customHeight="1" thickBot="1">
      <c r="A83" s="193"/>
      <c r="B83" s="138"/>
      <c r="C83" s="137"/>
      <c r="D83" s="137"/>
      <c r="E83" s="136"/>
      <c r="F83" s="136"/>
      <c r="G83" s="139"/>
      <c r="H83" s="16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H83" s="229"/>
      <c r="AI83" s="229"/>
      <c r="AJ83" s="229"/>
      <c r="AK83" s="229"/>
      <c r="AL83" s="229"/>
      <c r="AM83" s="229"/>
      <c r="AN83" s="229"/>
      <c r="AO83" s="229"/>
      <c r="AP83" s="229"/>
      <c r="AQ83" s="229"/>
      <c r="AR83" s="229"/>
      <c r="AS83" s="229"/>
      <c r="AT83" s="229"/>
      <c r="AU83" s="229"/>
      <c r="AV83" s="229"/>
      <c r="AW83" s="229"/>
      <c r="AX83" s="152"/>
      <c r="AY83" s="108"/>
      <c r="AZ83" s="93"/>
    </row>
    <row r="84" spans="1:52">
      <c r="A84" s="171" t="s">
        <v>56</v>
      </c>
      <c r="B84" s="121">
        <v>230556</v>
      </c>
      <c r="C84" s="123">
        <v>56.132406217132171</v>
      </c>
      <c r="D84" s="123">
        <v>-1.6911292701122504</v>
      </c>
      <c r="E84" s="121">
        <v>226657</v>
      </c>
      <c r="F84" s="123">
        <v>53.525640268741661</v>
      </c>
      <c r="G84" s="124"/>
      <c r="H84" s="165">
        <v>62.318497308744185</v>
      </c>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6"/>
      <c r="AG84" s="231"/>
      <c r="AH84" s="227"/>
      <c r="AI84" s="227"/>
      <c r="AJ84" s="227"/>
      <c r="AK84" s="227"/>
      <c r="AL84" s="227"/>
      <c r="AM84" s="227"/>
      <c r="AN84" s="227"/>
      <c r="AO84" s="227"/>
      <c r="AP84" s="227"/>
      <c r="AQ84" s="227"/>
      <c r="AR84" s="227"/>
      <c r="AS84" s="227"/>
      <c r="AT84" s="227"/>
      <c r="AU84" s="227"/>
      <c r="AV84" s="227"/>
      <c r="AW84" s="227"/>
      <c r="AX84" s="150"/>
      <c r="AY84" s="108">
        <f t="shared" si="7"/>
        <v>3899</v>
      </c>
      <c r="AZ84" s="93">
        <f t="shared" si="8"/>
        <v>1.7202204211650203</v>
      </c>
    </row>
    <row r="85" spans="1:52">
      <c r="A85" s="164" t="s">
        <v>57</v>
      </c>
      <c r="B85" s="105">
        <v>63458</v>
      </c>
      <c r="C85" s="90">
        <v>15.449826652643059</v>
      </c>
      <c r="D85" s="90">
        <v>-7.6412745437927452</v>
      </c>
      <c r="E85" s="105">
        <v>58609</v>
      </c>
      <c r="F85" s="90">
        <v>13.840667839557922</v>
      </c>
      <c r="G85" s="107"/>
      <c r="H85" s="158">
        <v>8.2998162875753358</v>
      </c>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6"/>
      <c r="AG85" s="231"/>
      <c r="AH85" s="227"/>
      <c r="AI85" s="227"/>
      <c r="AJ85" s="227"/>
      <c r="AK85" s="227"/>
      <c r="AL85" s="227"/>
      <c r="AM85" s="227"/>
      <c r="AN85" s="227"/>
      <c r="AO85" s="227"/>
      <c r="AP85" s="227"/>
      <c r="AQ85" s="227"/>
      <c r="AR85" s="227"/>
      <c r="AS85" s="227"/>
      <c r="AT85" s="227"/>
      <c r="AU85" s="227"/>
      <c r="AV85" s="227"/>
      <c r="AW85" s="227"/>
      <c r="AX85" s="150"/>
      <c r="AY85" s="108">
        <f t="shared" si="7"/>
        <v>4849</v>
      </c>
      <c r="AZ85" s="93">
        <f t="shared" si="8"/>
        <v>8.273473357334197</v>
      </c>
    </row>
    <row r="86" spans="1:52">
      <c r="A86" s="164" t="s">
        <v>58</v>
      </c>
      <c r="B86" s="105">
        <v>36134</v>
      </c>
      <c r="C86" s="90">
        <v>8.7973783646916761</v>
      </c>
      <c r="D86" s="90">
        <v>13.162118780096307</v>
      </c>
      <c r="E86" s="105">
        <v>40890</v>
      </c>
      <c r="F86" s="90">
        <v>9.6562798880636667</v>
      </c>
      <c r="G86" s="107"/>
      <c r="H86" s="158">
        <v>8.7920444050275464</v>
      </c>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6"/>
      <c r="AG86" s="231"/>
      <c r="AH86" s="227"/>
      <c r="AI86" s="227"/>
      <c r="AJ86" s="227"/>
      <c r="AK86" s="227"/>
      <c r="AL86" s="227"/>
      <c r="AM86" s="227"/>
      <c r="AN86" s="227"/>
      <c r="AO86" s="227"/>
      <c r="AP86" s="227"/>
      <c r="AQ86" s="227"/>
      <c r="AR86" s="227"/>
      <c r="AS86" s="227"/>
      <c r="AT86" s="227"/>
      <c r="AU86" s="227"/>
      <c r="AV86" s="227"/>
      <c r="AW86" s="227"/>
      <c r="AX86" s="150"/>
      <c r="AY86" s="108">
        <f t="shared" si="7"/>
        <v>-4756</v>
      </c>
      <c r="AZ86" s="93">
        <f t="shared" si="8"/>
        <v>-11.631205673758865</v>
      </c>
    </row>
    <row r="87" spans="1:52">
      <c r="A87" s="164" t="s">
        <v>59</v>
      </c>
      <c r="B87" s="105">
        <v>73405</v>
      </c>
      <c r="C87" s="90">
        <v>17.871576876631217</v>
      </c>
      <c r="D87" s="90">
        <v>30.398474218377498</v>
      </c>
      <c r="E87" s="105">
        <v>95719</v>
      </c>
      <c r="F87" s="90">
        <v>22.604290892774912</v>
      </c>
      <c r="G87" s="107"/>
      <c r="H87" s="158">
        <v>20.459428270549456</v>
      </c>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6"/>
      <c r="AG87" s="231"/>
      <c r="AH87" s="227"/>
      <c r="AI87" s="227"/>
      <c r="AJ87" s="227"/>
      <c r="AK87" s="227"/>
      <c r="AL87" s="227"/>
      <c r="AM87" s="227"/>
      <c r="AN87" s="227"/>
      <c r="AO87" s="227"/>
      <c r="AP87" s="227"/>
      <c r="AQ87" s="227"/>
      <c r="AR87" s="227"/>
      <c r="AS87" s="227"/>
      <c r="AT87" s="227"/>
      <c r="AU87" s="227"/>
      <c r="AV87" s="227"/>
      <c r="AW87" s="227"/>
      <c r="AX87" s="150"/>
      <c r="AY87" s="108">
        <f t="shared" si="7"/>
        <v>-22314</v>
      </c>
      <c r="AZ87" s="93">
        <f t="shared" si="8"/>
        <v>-23.311986126056478</v>
      </c>
    </row>
    <row r="88" spans="1:52" ht="12.5" thickBot="1">
      <c r="A88" s="180" t="s">
        <v>60</v>
      </c>
      <c r="B88" s="125">
        <v>7183</v>
      </c>
      <c r="C88" s="127">
        <v>1.7488118889018738</v>
      </c>
      <c r="D88" s="127">
        <v>-78.003619657524709</v>
      </c>
      <c r="E88" s="125">
        <v>1580</v>
      </c>
      <c r="F88" s="127">
        <v>0.37312111086183891</v>
      </c>
      <c r="G88" s="128"/>
      <c r="H88" s="166">
        <v>0.13021372810347803</v>
      </c>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6"/>
      <c r="AG88" s="231"/>
      <c r="AH88" s="227"/>
      <c r="AI88" s="227"/>
      <c r="AJ88" s="227"/>
      <c r="AK88" s="227"/>
      <c r="AL88" s="227"/>
      <c r="AM88" s="227"/>
      <c r="AN88" s="227"/>
      <c r="AO88" s="227"/>
      <c r="AP88" s="227"/>
      <c r="AQ88" s="227"/>
      <c r="AR88" s="227"/>
      <c r="AS88" s="227"/>
      <c r="AT88" s="227"/>
      <c r="AU88" s="227"/>
      <c r="AV88" s="227"/>
      <c r="AW88" s="227"/>
      <c r="AX88" s="150"/>
      <c r="AY88" s="108">
        <f t="shared" si="7"/>
        <v>5603</v>
      </c>
      <c r="AZ88" s="93">
        <f t="shared" si="8"/>
        <v>354.62025316455697</v>
      </c>
    </row>
    <row r="89" spans="1:52" ht="5" customHeight="1" thickBot="1">
      <c r="A89" s="194"/>
      <c r="B89" s="138"/>
      <c r="C89" s="137"/>
      <c r="D89" s="137"/>
      <c r="E89" s="138"/>
      <c r="F89" s="138"/>
      <c r="G89" s="139"/>
      <c r="H89" s="16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H89" s="229"/>
      <c r="AI89" s="229"/>
      <c r="AJ89" s="229"/>
      <c r="AK89" s="229"/>
      <c r="AL89" s="229"/>
      <c r="AM89" s="229"/>
      <c r="AN89" s="229"/>
      <c r="AO89" s="229"/>
      <c r="AP89" s="229"/>
      <c r="AQ89" s="229"/>
      <c r="AR89" s="229"/>
      <c r="AS89" s="229"/>
      <c r="AT89" s="229"/>
      <c r="AU89" s="229"/>
      <c r="AV89" s="229"/>
      <c r="AW89" s="229"/>
      <c r="AX89" s="152"/>
      <c r="AY89" s="108"/>
      <c r="AZ89" s="93"/>
    </row>
    <row r="90" spans="1:52">
      <c r="A90" s="171" t="s">
        <v>425</v>
      </c>
      <c r="B90" s="121">
        <v>272671</v>
      </c>
      <c r="C90" s="123">
        <v>66.385951073195443</v>
      </c>
      <c r="D90" s="123">
        <v>-7.4566052128755906</v>
      </c>
      <c r="E90" s="121">
        <v>252339</v>
      </c>
      <c r="F90" s="122">
        <v>59.590370664248468</v>
      </c>
      <c r="G90" s="124"/>
      <c r="H90" s="165">
        <v>51.571535945530158</v>
      </c>
      <c r="I90" s="227"/>
      <c r="J90" s="227"/>
      <c r="K90" s="227"/>
      <c r="L90" s="227"/>
      <c r="M90" s="227"/>
      <c r="N90" s="227"/>
      <c r="O90" s="227"/>
      <c r="P90" s="227"/>
      <c r="Q90" s="227"/>
      <c r="R90" s="227"/>
      <c r="S90" s="227"/>
      <c r="T90" s="227"/>
      <c r="U90" s="227"/>
      <c r="V90" s="227"/>
      <c r="W90" s="227"/>
      <c r="X90" s="227"/>
      <c r="Y90" s="227"/>
      <c r="Z90" s="227"/>
      <c r="AA90" s="227"/>
      <c r="AB90" s="227"/>
      <c r="AC90" s="227"/>
      <c r="AD90" s="227"/>
      <c r="AE90" s="227"/>
      <c r="AF90" s="226"/>
      <c r="AG90" s="231"/>
      <c r="AH90" s="227"/>
      <c r="AI90" s="227"/>
      <c r="AJ90" s="227"/>
      <c r="AK90" s="227"/>
      <c r="AL90" s="227"/>
      <c r="AM90" s="227"/>
      <c r="AN90" s="227"/>
      <c r="AO90" s="227"/>
      <c r="AP90" s="227"/>
      <c r="AQ90" s="227"/>
      <c r="AR90" s="227"/>
      <c r="AS90" s="227"/>
      <c r="AT90" s="227"/>
      <c r="AU90" s="227"/>
      <c r="AV90" s="227"/>
      <c r="AW90" s="227"/>
      <c r="AX90" s="150"/>
      <c r="AY90" s="108">
        <f t="shared" si="7"/>
        <v>20332</v>
      </c>
      <c r="AZ90" s="93">
        <f t="shared" si="8"/>
        <v>8.0574148268797128</v>
      </c>
    </row>
    <row r="91" spans="1:52">
      <c r="A91" s="164" t="s">
        <v>62</v>
      </c>
      <c r="B91" s="105">
        <v>50930</v>
      </c>
      <c r="C91" s="90">
        <v>12.399692259748354</v>
      </c>
      <c r="D91" s="90">
        <v>-12.554486550166896</v>
      </c>
      <c r="E91" s="105">
        <v>44536</v>
      </c>
      <c r="F91" s="106">
        <v>10.517267437466939</v>
      </c>
      <c r="G91" s="107"/>
      <c r="H91" s="158">
        <v>3.1</v>
      </c>
      <c r="I91" s="227"/>
      <c r="J91" s="227"/>
      <c r="K91" s="227"/>
      <c r="L91" s="227"/>
      <c r="M91" s="227"/>
      <c r="N91" s="227"/>
      <c r="O91" s="227"/>
      <c r="P91" s="227"/>
      <c r="Q91" s="227"/>
      <c r="R91" s="227"/>
      <c r="S91" s="227"/>
      <c r="T91" s="227"/>
      <c r="U91" s="227"/>
      <c r="V91" s="227"/>
      <c r="W91" s="227"/>
      <c r="X91" s="227"/>
      <c r="Y91" s="227"/>
      <c r="Z91" s="227"/>
      <c r="AA91" s="227"/>
      <c r="AB91" s="227"/>
      <c r="AC91" s="227"/>
      <c r="AD91" s="227"/>
      <c r="AE91" s="227"/>
      <c r="AF91" s="226"/>
      <c r="AG91" s="231"/>
      <c r="AH91" s="227"/>
      <c r="AI91" s="227"/>
      <c r="AJ91" s="227"/>
      <c r="AK91" s="227"/>
      <c r="AL91" s="227"/>
      <c r="AM91" s="227"/>
      <c r="AN91" s="227"/>
      <c r="AO91" s="227"/>
      <c r="AP91" s="227"/>
      <c r="AQ91" s="227"/>
      <c r="AR91" s="227"/>
      <c r="AS91" s="227"/>
      <c r="AT91" s="227"/>
      <c r="AU91" s="227"/>
      <c r="AV91" s="227"/>
      <c r="AW91" s="227"/>
      <c r="AX91" s="150"/>
      <c r="AY91" s="108">
        <f t="shared" si="7"/>
        <v>6394</v>
      </c>
      <c r="AZ91" s="93">
        <f t="shared" si="8"/>
        <v>14.356924735045807</v>
      </c>
    </row>
    <row r="92" spans="1:52">
      <c r="A92" s="164" t="s">
        <v>63</v>
      </c>
      <c r="B92" s="105">
        <v>16822</v>
      </c>
      <c r="C92" s="90">
        <v>4.0955747730902576</v>
      </c>
      <c r="D92" s="90">
        <v>-40.583759362739272</v>
      </c>
      <c r="E92" s="105">
        <v>9995</v>
      </c>
      <c r="F92" s="106">
        <v>2.3603396811002795</v>
      </c>
      <c r="G92" s="107"/>
      <c r="H92" s="158">
        <v>1.5003999174776845</v>
      </c>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6"/>
      <c r="AG92" s="231"/>
      <c r="AH92" s="227"/>
      <c r="AI92" s="227"/>
      <c r="AJ92" s="227"/>
      <c r="AK92" s="227"/>
      <c r="AL92" s="227"/>
      <c r="AM92" s="227"/>
      <c r="AN92" s="227"/>
      <c r="AO92" s="227"/>
      <c r="AP92" s="227"/>
      <c r="AQ92" s="227"/>
      <c r="AR92" s="227"/>
      <c r="AS92" s="227"/>
      <c r="AT92" s="227"/>
      <c r="AU92" s="227"/>
      <c r="AV92" s="227"/>
      <c r="AW92" s="227"/>
      <c r="AX92" s="150"/>
      <c r="AY92" s="108">
        <f t="shared" si="7"/>
        <v>6827</v>
      </c>
      <c r="AZ92" s="93">
        <f t="shared" si="8"/>
        <v>68.304152076038022</v>
      </c>
    </row>
    <row r="93" spans="1:52">
      <c r="A93" s="164" t="s">
        <v>64</v>
      </c>
      <c r="B93" s="105">
        <v>147112</v>
      </c>
      <c r="C93" s="90">
        <v>35.81668030072845</v>
      </c>
      <c r="D93" s="90">
        <v>-8.8293273152428071</v>
      </c>
      <c r="E93" s="105">
        <v>134123</v>
      </c>
      <c r="F93" s="106">
        <v>31.673420615128844</v>
      </c>
      <c r="G93" s="107"/>
      <c r="H93" s="158">
        <v>23.536772460075987</v>
      </c>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6"/>
      <c r="AG93" s="231"/>
      <c r="AH93" s="227"/>
      <c r="AI93" s="227"/>
      <c r="AJ93" s="227"/>
      <c r="AK93" s="227"/>
      <c r="AL93" s="227"/>
      <c r="AM93" s="227"/>
      <c r="AN93" s="227"/>
      <c r="AO93" s="227"/>
      <c r="AP93" s="227"/>
      <c r="AQ93" s="227"/>
      <c r="AR93" s="227"/>
      <c r="AS93" s="227"/>
      <c r="AT93" s="227"/>
      <c r="AU93" s="227"/>
      <c r="AV93" s="227"/>
      <c r="AW93" s="227"/>
      <c r="AX93" s="150"/>
      <c r="AY93" s="108">
        <f t="shared" si="7"/>
        <v>12989</v>
      </c>
      <c r="AZ93" s="93">
        <f t="shared" si="8"/>
        <v>9.6843941754956262</v>
      </c>
    </row>
    <row r="94" spans="1:52" ht="12.5" thickBot="1">
      <c r="A94" s="180" t="s">
        <v>123</v>
      </c>
      <c r="B94" s="125">
        <v>382973</v>
      </c>
      <c r="C94" s="127" t="s">
        <v>193</v>
      </c>
      <c r="D94" s="127" t="s">
        <v>413</v>
      </c>
      <c r="E94" s="125" t="s">
        <v>413</v>
      </c>
      <c r="F94" s="125" t="s">
        <v>193</v>
      </c>
      <c r="G94" s="128"/>
      <c r="H94" s="166" t="s">
        <v>413</v>
      </c>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6"/>
      <c r="AG94" s="231"/>
      <c r="AH94" s="227"/>
      <c r="AI94" s="227"/>
      <c r="AJ94" s="227"/>
      <c r="AK94" s="227"/>
      <c r="AL94" s="227"/>
      <c r="AM94" s="227"/>
      <c r="AN94" s="227"/>
      <c r="AO94" s="227"/>
      <c r="AP94" s="227"/>
      <c r="AQ94" s="227"/>
      <c r="AR94" s="227"/>
      <c r="AS94" s="227"/>
      <c r="AT94" s="227"/>
      <c r="AU94" s="227"/>
      <c r="AV94" s="227"/>
      <c r="AW94" s="227"/>
      <c r="AX94" s="150"/>
      <c r="AY94" s="108" t="s">
        <v>193</v>
      </c>
      <c r="AZ94" s="93" t="s">
        <v>193</v>
      </c>
    </row>
    <row r="95" spans="1:52" ht="5" customHeight="1" thickBot="1">
      <c r="A95" s="194"/>
      <c r="B95" s="141"/>
      <c r="C95" s="137"/>
      <c r="D95" s="137"/>
      <c r="E95" s="140"/>
      <c r="F95" s="140"/>
      <c r="G95" s="139"/>
      <c r="H95" s="170"/>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H95" s="215"/>
      <c r="AI95" s="215"/>
      <c r="AJ95" s="215"/>
      <c r="AK95" s="215"/>
      <c r="AL95" s="215"/>
      <c r="AM95" s="215"/>
      <c r="AN95" s="215"/>
      <c r="AO95" s="215"/>
      <c r="AP95" s="215"/>
      <c r="AQ95" s="215"/>
      <c r="AR95" s="215"/>
      <c r="AS95" s="215"/>
      <c r="AT95" s="215"/>
      <c r="AU95" s="215"/>
      <c r="AV95" s="215"/>
      <c r="AW95" s="215"/>
      <c r="AX95" s="151"/>
      <c r="AY95" s="142"/>
      <c r="AZ95" s="143"/>
    </row>
    <row r="96" spans="1:52">
      <c r="A96" s="171" t="s">
        <v>65</v>
      </c>
      <c r="B96" s="121">
        <v>47586</v>
      </c>
      <c r="C96" s="123">
        <v>11.585543999065093</v>
      </c>
      <c r="D96" s="123">
        <v>-1.0843525406632204</v>
      </c>
      <c r="E96" s="121">
        <v>47070</v>
      </c>
      <c r="F96" s="122">
        <v>11.115676717297665</v>
      </c>
      <c r="G96" s="124"/>
      <c r="H96" s="165">
        <v>12.808405806327899</v>
      </c>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6"/>
      <c r="AG96" s="231"/>
      <c r="AH96" s="227"/>
      <c r="AI96" s="227"/>
      <c r="AJ96" s="227"/>
      <c r="AK96" s="227"/>
      <c r="AL96" s="227"/>
      <c r="AM96" s="227"/>
      <c r="AN96" s="227"/>
      <c r="AO96" s="227"/>
      <c r="AP96" s="227"/>
      <c r="AQ96" s="227"/>
      <c r="AR96" s="227"/>
      <c r="AS96" s="227"/>
      <c r="AT96" s="227"/>
      <c r="AU96" s="227"/>
      <c r="AV96" s="227"/>
      <c r="AW96" s="227"/>
      <c r="AX96" s="150"/>
      <c r="AY96" s="108">
        <f t="shared" si="7"/>
        <v>516</v>
      </c>
      <c r="AZ96" s="93">
        <f t="shared" si="8"/>
        <v>1.0962396430847674</v>
      </c>
    </row>
    <row r="97" spans="1:52">
      <c r="A97" s="164" t="s">
        <v>66</v>
      </c>
      <c r="B97" s="105">
        <v>83614</v>
      </c>
      <c r="C97" s="90">
        <v>20.357115032526977</v>
      </c>
      <c r="D97" s="90">
        <v>3.0377687946994523</v>
      </c>
      <c r="E97" s="105">
        <v>86154</v>
      </c>
      <c r="F97" s="106">
        <v>20.345443210156429</v>
      </c>
      <c r="G97" s="107"/>
      <c r="H97" s="158">
        <v>17.282920023420292</v>
      </c>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6"/>
      <c r="AG97" s="231"/>
      <c r="AH97" s="227"/>
      <c r="AI97" s="227"/>
      <c r="AJ97" s="227"/>
      <c r="AK97" s="227"/>
      <c r="AL97" s="227"/>
      <c r="AM97" s="227"/>
      <c r="AN97" s="227"/>
      <c r="AO97" s="227"/>
      <c r="AP97" s="227"/>
      <c r="AQ97" s="227"/>
      <c r="AR97" s="227"/>
      <c r="AS97" s="227"/>
      <c r="AT97" s="227"/>
      <c r="AU97" s="227"/>
      <c r="AV97" s="227"/>
      <c r="AW97" s="227"/>
      <c r="AX97" s="150"/>
      <c r="AY97" s="108">
        <f t="shared" si="7"/>
        <v>-2540</v>
      </c>
      <c r="AZ97" s="93">
        <f t="shared" si="8"/>
        <v>-2.9482090210553196</v>
      </c>
    </row>
    <row r="98" spans="1:52">
      <c r="A98" s="164" t="s">
        <v>67</v>
      </c>
      <c r="B98" s="105">
        <v>22298</v>
      </c>
      <c r="C98" s="90">
        <v>5.4287912430368905</v>
      </c>
      <c r="D98" s="90">
        <v>3.3814691900618894</v>
      </c>
      <c r="E98" s="105">
        <v>23052</v>
      </c>
      <c r="F98" s="106">
        <v>5.4437769213330309</v>
      </c>
      <c r="G98" s="107"/>
      <c r="H98" s="158">
        <v>9.1537383844725611</v>
      </c>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6"/>
      <c r="AG98" s="231"/>
      <c r="AH98" s="227"/>
      <c r="AI98" s="227"/>
      <c r="AJ98" s="227"/>
      <c r="AK98" s="227"/>
      <c r="AL98" s="227"/>
      <c r="AM98" s="227"/>
      <c r="AN98" s="227"/>
      <c r="AO98" s="227"/>
      <c r="AP98" s="227"/>
      <c r="AQ98" s="227"/>
      <c r="AR98" s="227"/>
      <c r="AS98" s="227"/>
      <c r="AT98" s="227"/>
      <c r="AU98" s="227"/>
      <c r="AV98" s="227"/>
      <c r="AW98" s="227"/>
      <c r="AX98" s="150"/>
      <c r="AY98" s="108">
        <f t="shared" si="7"/>
        <v>-754</v>
      </c>
      <c r="AZ98" s="93">
        <f t="shared" si="8"/>
        <v>-3.2708658684712821</v>
      </c>
    </row>
    <row r="99" spans="1:52">
      <c r="A99" s="164" t="s">
        <v>68</v>
      </c>
      <c r="B99" s="105">
        <v>41471</v>
      </c>
      <c r="C99" s="90">
        <v>10.096753145572826</v>
      </c>
      <c r="D99" s="90">
        <v>-1.45161679245738</v>
      </c>
      <c r="E99" s="105">
        <v>40869</v>
      </c>
      <c r="F99" s="106">
        <v>9.6512978916345507</v>
      </c>
      <c r="G99" s="107"/>
      <c r="H99" s="158">
        <v>6.899940544679688</v>
      </c>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6"/>
      <c r="AG99" s="231"/>
      <c r="AH99" s="227"/>
      <c r="AI99" s="227"/>
      <c r="AJ99" s="227"/>
      <c r="AK99" s="227"/>
      <c r="AL99" s="227"/>
      <c r="AM99" s="227"/>
      <c r="AN99" s="227"/>
      <c r="AO99" s="227"/>
      <c r="AP99" s="227"/>
      <c r="AQ99" s="227"/>
      <c r="AR99" s="227"/>
      <c r="AS99" s="227"/>
      <c r="AT99" s="227"/>
      <c r="AU99" s="227"/>
      <c r="AV99" s="227"/>
      <c r="AW99" s="227"/>
      <c r="AX99" s="150"/>
      <c r="AY99" s="108">
        <f t="shared" si="7"/>
        <v>602</v>
      </c>
      <c r="AZ99" s="93">
        <f t="shared" si="8"/>
        <v>1.4729990946683305</v>
      </c>
    </row>
    <row r="100" spans="1:52" ht="24">
      <c r="A100" s="164" t="s">
        <v>420</v>
      </c>
      <c r="B100" s="105">
        <v>77641</v>
      </c>
      <c r="C100" s="90">
        <v>18.902896264267071</v>
      </c>
      <c r="D100" s="90">
        <v>5.173812805090094</v>
      </c>
      <c r="E100" s="105">
        <v>81658</v>
      </c>
      <c r="F100" s="106">
        <v>19.283703619738532</v>
      </c>
      <c r="G100" s="107"/>
      <c r="H100" s="158">
        <v>18.895659454398658</v>
      </c>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E100" s="227"/>
      <c r="AF100" s="226"/>
      <c r="AG100" s="231"/>
      <c r="AH100" s="227"/>
      <c r="AI100" s="227"/>
      <c r="AJ100" s="227"/>
      <c r="AK100" s="227"/>
      <c r="AL100" s="227"/>
      <c r="AM100" s="227"/>
      <c r="AN100" s="227"/>
      <c r="AO100" s="227"/>
      <c r="AP100" s="227"/>
      <c r="AQ100" s="227"/>
      <c r="AR100" s="227"/>
      <c r="AS100" s="227"/>
      <c r="AT100" s="227"/>
      <c r="AU100" s="227"/>
      <c r="AV100" s="227"/>
      <c r="AW100" s="227"/>
      <c r="AX100" s="150"/>
      <c r="AY100" s="108">
        <f t="shared" si="7"/>
        <v>-4017</v>
      </c>
      <c r="AZ100" s="93">
        <f t="shared" si="8"/>
        <v>-4.919297558108207</v>
      </c>
    </row>
    <row r="101" spans="1:52">
      <c r="A101" s="164" t="s">
        <v>421</v>
      </c>
      <c r="B101" s="105">
        <v>41839</v>
      </c>
      <c r="C101" s="90">
        <v>10.186348408710218</v>
      </c>
      <c r="D101" s="90">
        <v>16.714070603981931</v>
      </c>
      <c r="E101" s="105">
        <v>48832</v>
      </c>
      <c r="F101" s="106">
        <v>11.531776619058414</v>
      </c>
      <c r="G101" s="107"/>
      <c r="H101" s="158">
        <v>10.501002599154143</v>
      </c>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E101" s="227"/>
      <c r="AF101" s="226"/>
      <c r="AG101" s="231"/>
      <c r="AH101" s="227"/>
      <c r="AI101" s="227"/>
      <c r="AJ101" s="227"/>
      <c r="AK101" s="227"/>
      <c r="AL101" s="227"/>
      <c r="AM101" s="227"/>
      <c r="AN101" s="227"/>
      <c r="AO101" s="227"/>
      <c r="AP101" s="227"/>
      <c r="AQ101" s="227"/>
      <c r="AR101" s="227"/>
      <c r="AS101" s="227"/>
      <c r="AT101" s="227"/>
      <c r="AU101" s="227"/>
      <c r="AV101" s="227"/>
      <c r="AW101" s="227"/>
      <c r="AX101" s="150"/>
      <c r="AY101" s="108">
        <f t="shared" si="7"/>
        <v>-6993</v>
      </c>
      <c r="AZ101" s="93">
        <f t="shared" si="8"/>
        <v>-14.32052752293578</v>
      </c>
    </row>
    <row r="102" spans="1:52">
      <c r="A102" s="164" t="s">
        <v>422</v>
      </c>
      <c r="B102" s="105">
        <v>49274</v>
      </c>
      <c r="C102" s="90">
        <v>11.996513575630088</v>
      </c>
      <c r="D102" s="90">
        <v>-1.3150951820432684</v>
      </c>
      <c r="E102" s="105">
        <v>48626</v>
      </c>
      <c r="F102" s="106">
        <v>11.483129297967203</v>
      </c>
      <c r="G102" s="107"/>
      <c r="H102" s="158">
        <v>16.756940557395119</v>
      </c>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6"/>
      <c r="AG102" s="231"/>
      <c r="AH102" s="227"/>
      <c r="AI102" s="227"/>
      <c r="AJ102" s="227"/>
      <c r="AK102" s="227"/>
      <c r="AL102" s="227"/>
      <c r="AM102" s="227"/>
      <c r="AN102" s="227"/>
      <c r="AO102" s="227"/>
      <c r="AP102" s="227"/>
      <c r="AQ102" s="227"/>
      <c r="AR102" s="227"/>
      <c r="AS102" s="227"/>
      <c r="AT102" s="227"/>
      <c r="AU102" s="227"/>
      <c r="AV102" s="227"/>
      <c r="AW102" s="227"/>
      <c r="AX102" s="150"/>
      <c r="AY102" s="108">
        <f t="shared" si="7"/>
        <v>648</v>
      </c>
      <c r="AZ102" s="93">
        <f t="shared" si="8"/>
        <v>1.3326204088347797</v>
      </c>
    </row>
    <row r="103" spans="1:52">
      <c r="A103" s="164" t="s">
        <v>423</v>
      </c>
      <c r="B103" s="105">
        <v>20256</v>
      </c>
      <c r="C103" s="90">
        <v>4.9316349187799462</v>
      </c>
      <c r="D103" s="90">
        <v>5.4847946287519749</v>
      </c>
      <c r="E103" s="105">
        <v>21367</v>
      </c>
      <c r="F103" s="106">
        <v>5.045860726970453</v>
      </c>
      <c r="G103" s="107"/>
      <c r="H103" s="158">
        <v>2.6896129328079783</v>
      </c>
      <c r="I103" s="227"/>
      <c r="J103" s="227"/>
      <c r="K103" s="227"/>
      <c r="L103" s="227"/>
      <c r="M103" s="227"/>
      <c r="N103" s="227"/>
      <c r="O103" s="227"/>
      <c r="P103" s="227"/>
      <c r="Q103" s="227"/>
      <c r="R103" s="227"/>
      <c r="S103" s="227"/>
      <c r="T103" s="227"/>
      <c r="U103" s="227"/>
      <c r="V103" s="227"/>
      <c r="W103" s="227"/>
      <c r="X103" s="227"/>
      <c r="Y103" s="227"/>
      <c r="Z103" s="227"/>
      <c r="AA103" s="227"/>
      <c r="AB103" s="227"/>
      <c r="AC103" s="227"/>
      <c r="AD103" s="227"/>
      <c r="AE103" s="227"/>
      <c r="AF103" s="226"/>
      <c r="AG103" s="231"/>
      <c r="AH103" s="227"/>
      <c r="AI103" s="227"/>
      <c r="AJ103" s="227"/>
      <c r="AK103" s="227"/>
      <c r="AL103" s="227"/>
      <c r="AM103" s="227"/>
      <c r="AN103" s="227"/>
      <c r="AO103" s="227"/>
      <c r="AP103" s="227"/>
      <c r="AQ103" s="227"/>
      <c r="AR103" s="227"/>
      <c r="AS103" s="227"/>
      <c r="AT103" s="227"/>
      <c r="AU103" s="227"/>
      <c r="AV103" s="227"/>
      <c r="AW103" s="227"/>
      <c r="AX103" s="150"/>
      <c r="AY103" s="108">
        <f t="shared" si="7"/>
        <v>-1111</v>
      </c>
      <c r="AZ103" s="93">
        <f t="shared" si="8"/>
        <v>-5.1996068704076377</v>
      </c>
    </row>
    <row r="104" spans="1:52" ht="24.5" thickBot="1">
      <c r="A104" s="180" t="s">
        <v>424</v>
      </c>
      <c r="B104" s="125">
        <v>26757</v>
      </c>
      <c r="C104" s="127">
        <v>6.5144034124108918</v>
      </c>
      <c r="D104" s="127">
        <v>-3.471988638487125</v>
      </c>
      <c r="E104" s="125">
        <v>25828</v>
      </c>
      <c r="F104" s="126">
        <v>6.0993349958437237</v>
      </c>
      <c r="G104" s="128"/>
      <c r="H104" s="166">
        <v>5.0117796973436608</v>
      </c>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c r="AE104" s="227"/>
      <c r="AF104" s="226"/>
      <c r="AG104" s="231"/>
      <c r="AH104" s="227"/>
      <c r="AI104" s="227"/>
      <c r="AJ104" s="227"/>
      <c r="AK104" s="227"/>
      <c r="AL104" s="227"/>
      <c r="AM104" s="227"/>
      <c r="AN104" s="227"/>
      <c r="AO104" s="227"/>
      <c r="AP104" s="227"/>
      <c r="AQ104" s="227"/>
      <c r="AR104" s="227"/>
      <c r="AS104" s="227"/>
      <c r="AT104" s="227"/>
      <c r="AU104" s="227"/>
      <c r="AV104" s="227"/>
      <c r="AW104" s="227"/>
      <c r="AX104" s="150"/>
      <c r="AY104" s="108">
        <f t="shared" si="7"/>
        <v>929</v>
      </c>
      <c r="AZ104" s="93">
        <f t="shared" si="8"/>
        <v>3.59687161220381</v>
      </c>
    </row>
    <row r="105" spans="1:52" ht="5" customHeight="1" thickBot="1">
      <c r="A105" s="193"/>
      <c r="B105" s="138"/>
      <c r="C105" s="137"/>
      <c r="D105" s="137"/>
      <c r="E105" s="136"/>
      <c r="F105" s="136"/>
      <c r="G105" s="139"/>
      <c r="H105" s="169"/>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H105" s="229"/>
      <c r="AI105" s="229"/>
      <c r="AJ105" s="229"/>
      <c r="AK105" s="229"/>
      <c r="AL105" s="229"/>
      <c r="AM105" s="229"/>
      <c r="AN105" s="229"/>
      <c r="AO105" s="229"/>
      <c r="AP105" s="229"/>
      <c r="AQ105" s="229"/>
      <c r="AR105" s="229"/>
      <c r="AS105" s="229"/>
      <c r="AT105" s="229"/>
      <c r="AU105" s="229"/>
      <c r="AV105" s="229"/>
      <c r="AW105" s="229"/>
      <c r="AX105" s="152"/>
      <c r="AY105" s="108"/>
      <c r="AZ105" s="93"/>
    </row>
    <row r="106" spans="1:52" ht="24">
      <c r="A106" s="171" t="s">
        <v>125</v>
      </c>
      <c r="B106" s="121">
        <v>425095</v>
      </c>
      <c r="C106" s="123" t="s">
        <v>193</v>
      </c>
      <c r="D106" s="123" t="s">
        <v>193</v>
      </c>
      <c r="E106" s="121" t="s">
        <v>413</v>
      </c>
      <c r="F106" s="121" t="s">
        <v>193</v>
      </c>
      <c r="G106" s="124"/>
      <c r="H106" s="172" t="s">
        <v>193</v>
      </c>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31"/>
      <c r="AH106" s="226"/>
      <c r="AI106" s="226"/>
      <c r="AJ106" s="226"/>
      <c r="AK106" s="226"/>
      <c r="AL106" s="226"/>
      <c r="AM106" s="226"/>
      <c r="AN106" s="226"/>
      <c r="AO106" s="226"/>
      <c r="AP106" s="226"/>
      <c r="AQ106" s="226"/>
      <c r="AR106" s="226"/>
      <c r="AS106" s="226"/>
      <c r="AT106" s="226"/>
      <c r="AU106" s="226"/>
      <c r="AV106" s="226"/>
      <c r="AW106" s="226"/>
      <c r="AX106" s="150"/>
      <c r="AY106" s="108" t="s">
        <v>193</v>
      </c>
      <c r="AZ106" s="93" t="s">
        <v>193</v>
      </c>
    </row>
    <row r="107" spans="1:52">
      <c r="A107" s="164" t="s">
        <v>73</v>
      </c>
      <c r="B107" s="105">
        <v>46449</v>
      </c>
      <c r="C107" s="90">
        <v>11.308723851817227</v>
      </c>
      <c r="D107" s="90">
        <v>1.9010097095739413</v>
      </c>
      <c r="E107" s="105">
        <v>47332</v>
      </c>
      <c r="F107" s="106">
        <v>11.177574948932</v>
      </c>
      <c r="G107" s="107"/>
      <c r="H107" s="158">
        <v>22.908514796733328</v>
      </c>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6"/>
      <c r="AG107" s="231"/>
      <c r="AH107" s="227"/>
      <c r="AI107" s="227"/>
      <c r="AJ107" s="227"/>
      <c r="AK107" s="227"/>
      <c r="AL107" s="227"/>
      <c r="AM107" s="227"/>
      <c r="AN107" s="227"/>
      <c r="AO107" s="227"/>
      <c r="AP107" s="227"/>
      <c r="AQ107" s="227"/>
      <c r="AR107" s="227"/>
      <c r="AS107" s="227"/>
      <c r="AT107" s="227"/>
      <c r="AU107" s="227"/>
      <c r="AV107" s="227"/>
      <c r="AW107" s="227"/>
      <c r="AX107" s="150"/>
      <c r="AY107" s="108">
        <f t="shared" si="7"/>
        <v>-883</v>
      </c>
      <c r="AZ107" s="93">
        <f t="shared" si="8"/>
        <v>-1.8655455083241783</v>
      </c>
    </row>
    <row r="108" spans="1:52">
      <c r="A108" s="164" t="s">
        <v>74</v>
      </c>
      <c r="B108" s="105">
        <v>147412</v>
      </c>
      <c r="C108" s="90">
        <v>35.889719917416542</v>
      </c>
      <c r="D108" s="90">
        <v>2.1680731555097279</v>
      </c>
      <c r="E108" s="105">
        <v>150608</v>
      </c>
      <c r="F108" s="106">
        <v>35.566471053594832</v>
      </c>
      <c r="G108" s="107"/>
      <c r="H108" s="158">
        <v>31.482664446728197</v>
      </c>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6"/>
      <c r="AG108" s="231"/>
      <c r="AH108" s="227"/>
      <c r="AI108" s="227"/>
      <c r="AJ108" s="227"/>
      <c r="AK108" s="227"/>
      <c r="AL108" s="227"/>
      <c r="AM108" s="227"/>
      <c r="AN108" s="227"/>
      <c r="AO108" s="227"/>
      <c r="AP108" s="227"/>
      <c r="AQ108" s="227"/>
      <c r="AR108" s="227"/>
      <c r="AS108" s="227"/>
      <c r="AT108" s="227"/>
      <c r="AU108" s="227"/>
      <c r="AV108" s="227"/>
      <c r="AW108" s="227"/>
      <c r="AX108" s="150"/>
      <c r="AY108" s="108">
        <f t="shared" si="7"/>
        <v>-3196</v>
      </c>
      <c r="AZ108" s="93">
        <f t="shared" si="8"/>
        <v>-2.1220652289387019</v>
      </c>
    </row>
    <row r="109" spans="1:52">
      <c r="A109" s="164" t="s">
        <v>75</v>
      </c>
      <c r="B109" s="105">
        <v>125101</v>
      </c>
      <c r="C109" s="90">
        <v>30.457763624323164</v>
      </c>
      <c r="D109" s="90">
        <v>-6.054308119039816</v>
      </c>
      <c r="E109" s="105">
        <v>117527</v>
      </c>
      <c r="F109" s="106">
        <v>27.754306833075532</v>
      </c>
      <c r="G109" s="107"/>
      <c r="H109" s="158">
        <v>22.962162835644264</v>
      </c>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7"/>
      <c r="AF109" s="226"/>
      <c r="AG109" s="231"/>
      <c r="AH109" s="227"/>
      <c r="AI109" s="227"/>
      <c r="AJ109" s="227"/>
      <c r="AK109" s="227"/>
      <c r="AL109" s="227"/>
      <c r="AM109" s="227"/>
      <c r="AN109" s="227"/>
      <c r="AO109" s="227"/>
      <c r="AP109" s="227"/>
      <c r="AQ109" s="227"/>
      <c r="AR109" s="227"/>
      <c r="AS109" s="227"/>
      <c r="AT109" s="227"/>
      <c r="AU109" s="227"/>
      <c r="AV109" s="227"/>
      <c r="AW109" s="227"/>
      <c r="AX109" s="150"/>
      <c r="AY109" s="108">
        <f t="shared" si="7"/>
        <v>7574</v>
      </c>
      <c r="AZ109" s="93">
        <f t="shared" si="8"/>
        <v>6.4444765883584196</v>
      </c>
    </row>
    <row r="110" spans="1:52">
      <c r="A110" s="186" t="s">
        <v>76</v>
      </c>
      <c r="B110" s="105">
        <v>86595</v>
      </c>
      <c r="C110" s="90">
        <v>21.082885357017648</v>
      </c>
      <c r="D110" s="90">
        <v>2.5301691783590279</v>
      </c>
      <c r="E110" s="109">
        <v>88786</v>
      </c>
      <c r="F110" s="106">
        <v>20.967044904417236</v>
      </c>
      <c r="G110" s="107"/>
      <c r="H110" s="158">
        <v>17.066719974773946</v>
      </c>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c r="AE110" s="227"/>
      <c r="AF110" s="226"/>
      <c r="AG110" s="231"/>
      <c r="AH110" s="227"/>
      <c r="AI110" s="227"/>
      <c r="AJ110" s="227"/>
      <c r="AK110" s="227"/>
      <c r="AL110" s="227"/>
      <c r="AM110" s="227"/>
      <c r="AN110" s="227"/>
      <c r="AO110" s="227"/>
      <c r="AP110" s="227"/>
      <c r="AQ110" s="227"/>
      <c r="AR110" s="227"/>
      <c r="AS110" s="227"/>
      <c r="AT110" s="227"/>
      <c r="AU110" s="227"/>
      <c r="AV110" s="227"/>
      <c r="AW110" s="227"/>
      <c r="AX110" s="150"/>
      <c r="AY110" s="108">
        <f t="shared" si="7"/>
        <v>-2191</v>
      </c>
      <c r="AZ110" s="93">
        <f t="shared" si="8"/>
        <v>-2.4677313990944518</v>
      </c>
    </row>
    <row r="111" spans="1:52">
      <c r="A111" s="186" t="s">
        <v>77</v>
      </c>
      <c r="B111" s="105">
        <v>19538</v>
      </c>
      <c r="C111" s="90">
        <v>4.7568267695064472</v>
      </c>
      <c r="D111" s="90">
        <v>-1.7197256628109325</v>
      </c>
      <c r="E111" s="109">
        <v>19202</v>
      </c>
      <c r="F111" s="106">
        <v>4.5346022599803995</v>
      </c>
      <c r="G111" s="107"/>
      <c r="H111" s="158">
        <v>5.5799379461202667</v>
      </c>
      <c r="I111" s="227"/>
      <c r="J111" s="227"/>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6"/>
      <c r="AG111" s="231"/>
      <c r="AH111" s="227"/>
      <c r="AI111" s="227"/>
      <c r="AJ111" s="227"/>
      <c r="AK111" s="227"/>
      <c r="AL111" s="227"/>
      <c r="AM111" s="227"/>
      <c r="AN111" s="227"/>
      <c r="AO111" s="227"/>
      <c r="AP111" s="227"/>
      <c r="AQ111" s="227"/>
      <c r="AR111" s="227"/>
      <c r="AS111" s="227"/>
      <c r="AT111" s="227"/>
      <c r="AU111" s="227"/>
      <c r="AV111" s="227"/>
      <c r="AW111" s="227"/>
      <c r="AX111" s="150"/>
      <c r="AY111" s="108">
        <f t="shared" si="7"/>
        <v>336</v>
      </c>
      <c r="AZ111" s="93">
        <f t="shared" si="8"/>
        <v>1.7498177273200708</v>
      </c>
    </row>
    <row r="112" spans="1:52" ht="12.5" thickBot="1">
      <c r="A112" s="217" t="s">
        <v>78</v>
      </c>
      <c r="B112" s="220">
        <v>14359</v>
      </c>
      <c r="C112" s="219" t="s">
        <v>193</v>
      </c>
      <c r="D112" s="219" t="s">
        <v>193</v>
      </c>
      <c r="E112" s="218" t="s">
        <v>413</v>
      </c>
      <c r="F112" s="218" t="s">
        <v>193</v>
      </c>
      <c r="G112" s="221"/>
      <c r="H112" s="222" t="s">
        <v>193</v>
      </c>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31"/>
      <c r="AH112" s="226"/>
      <c r="AI112" s="226"/>
      <c r="AJ112" s="226"/>
      <c r="AK112" s="226"/>
      <c r="AL112" s="226"/>
      <c r="AM112" s="226"/>
      <c r="AN112" s="226"/>
      <c r="AO112" s="226"/>
      <c r="AP112" s="226"/>
      <c r="AQ112" s="226"/>
      <c r="AR112" s="226"/>
      <c r="AS112" s="226"/>
      <c r="AT112" s="226"/>
      <c r="AU112" s="226"/>
      <c r="AV112" s="226"/>
      <c r="AW112" s="226"/>
      <c r="AX112" s="150"/>
      <c r="AY112" s="114" t="s">
        <v>193</v>
      </c>
      <c r="AZ112" s="115" t="s">
        <v>193</v>
      </c>
    </row>
    <row r="113" spans="1:52" ht="12.5" thickTop="1">
      <c r="A113" s="214"/>
      <c r="B113" s="215"/>
      <c r="C113" s="215"/>
      <c r="D113" s="216"/>
      <c r="E113" s="215"/>
      <c r="F113" s="216"/>
      <c r="G113" s="216"/>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H113" s="215"/>
      <c r="AI113" s="215"/>
      <c r="AJ113" s="215"/>
      <c r="AK113" s="215"/>
      <c r="AL113" s="215"/>
      <c r="AM113" s="215"/>
      <c r="AN113" s="215"/>
      <c r="AO113" s="215"/>
      <c r="AP113" s="215"/>
      <c r="AQ113" s="215"/>
      <c r="AR113" s="215"/>
      <c r="AS113" s="215"/>
      <c r="AT113" s="215"/>
      <c r="AU113" s="215"/>
      <c r="AV113" s="215"/>
      <c r="AW113" s="215"/>
      <c r="AX113" s="215"/>
      <c r="AY113" s="214"/>
      <c r="AZ113" s="214"/>
    </row>
    <row r="117" spans="1:52">
      <c r="AY117" s="83" t="s">
        <v>417</v>
      </c>
      <c r="AZ117" s="148">
        <v>23436086</v>
      </c>
    </row>
    <row r="118" spans="1:52">
      <c r="AY118" s="83" t="s">
        <v>415</v>
      </c>
      <c r="AZ118" s="148">
        <v>55504302</v>
      </c>
    </row>
    <row r="119" spans="1:52">
      <c r="AY119" s="83" t="s">
        <v>416</v>
      </c>
      <c r="AZ119" s="148">
        <v>56490048</v>
      </c>
    </row>
  </sheetData>
  <pageMargins left="0.43307086614173229" right="0.23622047244094491" top="0.43307086614173229" bottom="0.74803149606299213" header="0.31496062992125984" footer="0.31496062992125984"/>
  <pageSetup paperSize="9" orientation="portrait" r:id="rId1"/>
  <headerFooter>
    <oddFooter xml:space="preserve">&amp;L&amp;8Source: 2011 and 2021 Census, Crown Copyright 2023&amp;R&amp;8Transportation and Connectivity, Place, Prosperity &amp; Sustainability,
www.birmingham.gov.uk/census, brenda.henry@birmingham.gov.uk
0121 303 4208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2021</vt:lpstr>
      <vt:lpstr>2011</vt:lpstr>
      <vt:lpstr>Ward Profile</vt:lpstr>
      <vt:lpstr>Birmingham Profile</vt:lpstr>
      <vt:lpstr>'Birmingham Profile'!Print_Area</vt:lpstr>
      <vt:lpstr>'Ward Profile'!Print_Area</vt:lpstr>
      <vt:lpstr>'Birmingham Profile'!Print_Titles</vt:lpstr>
      <vt:lpstr>'Ward Profile'!Print_Titles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Ward Profile</dc:title>
  <dc:creator>Brenda Henry</dc:creator>
  <cp:lastModifiedBy>Amena Akram</cp:lastModifiedBy>
  <cp:lastPrinted>2023-04-05T15:41:42Z</cp:lastPrinted>
  <dcterms:created xsi:type="dcterms:W3CDTF">2023-03-16T13:34:47Z</dcterms:created>
  <dcterms:modified xsi:type="dcterms:W3CDTF">2023-04-05T15:42:11Z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22e6521f-c30e-4198-ba31-8c3c77758aec</vt:lpwstr>
  </property>
</Properties>
</file>