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irminghamcitycouncil-my.sharepoint.com/personal/james_cowling_birmingham_gov_uk/Documents/Desktop/"/>
    </mc:Choice>
  </mc:AlternateContent>
  <xr:revisionPtr revIDLastSave="0" documentId="8_{6B9DC3FF-D611-4DB7-86B6-E8D083DE8D3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tes and definition" sheetId="5" r:id="rId1"/>
    <sheet name="number" sheetId="2" r:id="rId2"/>
    <sheet name="percent" sheetId="1" r:id="rId3"/>
    <sheet name="detailed Ethnic group" sheetId="16" r:id="rId4"/>
    <sheet name="chart data" sheetId="6" state="hidden" r:id="rId5"/>
    <sheet name="Chart_2001-2021" sheetId="9" r:id="rId6"/>
    <sheet name="percent ethnic" sheetId="1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6" l="1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4" i="16"/>
  <c r="C115" i="16"/>
  <c r="C116" i="16"/>
  <c r="C117" i="16"/>
  <c r="C118" i="16"/>
  <c r="C119" i="16"/>
  <c r="C120" i="16"/>
  <c r="C121" i="16"/>
  <c r="C122" i="16"/>
  <c r="C123" i="16"/>
  <c r="C124" i="16"/>
  <c r="C125" i="16"/>
  <c r="C126" i="16"/>
  <c r="C127" i="16"/>
  <c r="C128" i="16"/>
  <c r="C129" i="16"/>
  <c r="C130" i="16"/>
  <c r="C131" i="16"/>
  <c r="C132" i="16"/>
  <c r="C133" i="16"/>
  <c r="C134" i="16"/>
  <c r="C135" i="16"/>
  <c r="C136" i="16"/>
  <c r="C137" i="16"/>
  <c r="C138" i="16"/>
  <c r="C139" i="16"/>
  <c r="C140" i="16"/>
  <c r="C141" i="16"/>
  <c r="C142" i="16"/>
  <c r="C143" i="16"/>
  <c r="C144" i="16"/>
  <c r="C145" i="16"/>
  <c r="C146" i="16"/>
  <c r="C147" i="16"/>
  <c r="C148" i="16"/>
  <c r="C149" i="16"/>
  <c r="C150" i="16"/>
  <c r="C151" i="16"/>
  <c r="C152" i="16"/>
  <c r="C153" i="16"/>
  <c r="C154" i="16"/>
  <c r="C155" i="16"/>
  <c r="C156" i="16"/>
  <c r="C157" i="16"/>
  <c r="C158" i="16"/>
  <c r="C159" i="16"/>
  <c r="C160" i="16"/>
  <c r="C161" i="16"/>
  <c r="C162" i="16"/>
  <c r="C163" i="16"/>
  <c r="C164" i="16"/>
  <c r="C165" i="16"/>
  <c r="C166" i="16"/>
  <c r="C167" i="16"/>
  <c r="C168" i="16"/>
  <c r="C169" i="16"/>
  <c r="C170" i="16"/>
  <c r="C171" i="16"/>
  <c r="C172" i="16"/>
  <c r="C173" i="16"/>
  <c r="C174" i="16"/>
  <c r="C175" i="16"/>
  <c r="C176" i="16"/>
  <c r="C177" i="16"/>
  <c r="C178" i="16"/>
  <c r="C179" i="16"/>
  <c r="C180" i="16"/>
  <c r="C181" i="16"/>
  <c r="C182" i="16"/>
  <c r="C183" i="16"/>
  <c r="C184" i="16"/>
  <c r="C185" i="16"/>
  <c r="C186" i="16"/>
  <c r="C187" i="16"/>
  <c r="C188" i="16"/>
  <c r="C189" i="16"/>
  <c r="C190" i="16"/>
  <c r="C191" i="16"/>
  <c r="C192" i="16"/>
  <c r="C193" i="16"/>
  <c r="C194" i="16"/>
  <c r="C195" i="16"/>
  <c r="C196" i="16"/>
  <c r="C197" i="16"/>
  <c r="C198" i="16"/>
  <c r="C199" i="16"/>
  <c r="C200" i="16"/>
  <c r="C201" i="16"/>
  <c r="C202" i="16"/>
  <c r="C203" i="16"/>
  <c r="C204" i="16"/>
  <c r="C205" i="16"/>
  <c r="C206" i="16"/>
  <c r="C207" i="16"/>
  <c r="C208" i="16"/>
  <c r="C209" i="16"/>
  <c r="C210" i="16"/>
  <c r="C211" i="16"/>
  <c r="C212" i="16"/>
  <c r="C213" i="16"/>
  <c r="C214" i="16"/>
  <c r="C215" i="16"/>
  <c r="C216" i="16"/>
  <c r="C217" i="16"/>
  <c r="C218" i="16"/>
  <c r="C219" i="16"/>
  <c r="C220" i="16"/>
  <c r="C221" i="16"/>
  <c r="C222" i="16"/>
  <c r="C223" i="16"/>
  <c r="C224" i="16"/>
  <c r="C225" i="16"/>
  <c r="C226" i="16"/>
  <c r="C227" i="16"/>
  <c r="C228" i="16"/>
  <c r="C229" i="16"/>
  <c r="C230" i="16"/>
  <c r="C231" i="16"/>
  <c r="C232" i="16"/>
  <c r="C233" i="16"/>
  <c r="C234" i="16"/>
  <c r="C235" i="16"/>
  <c r="C236" i="16"/>
  <c r="C237" i="16"/>
  <c r="C238" i="16"/>
  <c r="C239" i="16"/>
  <c r="C240" i="16"/>
  <c r="C241" i="16"/>
  <c r="C242" i="16"/>
  <c r="C243" i="16"/>
  <c r="C244" i="16"/>
  <c r="C245" i="16"/>
  <c r="C246" i="16"/>
  <c r="C247" i="16"/>
  <c r="C248" i="16"/>
  <c r="C249" i="16"/>
  <c r="C250" i="16"/>
  <c r="C251" i="16"/>
  <c r="C252" i="16"/>
  <c r="C253" i="16"/>
  <c r="C254" i="16"/>
  <c r="C255" i="16"/>
  <c r="C256" i="16"/>
  <c r="C257" i="16"/>
  <c r="C258" i="16"/>
  <c r="C259" i="16"/>
  <c r="C260" i="16"/>
  <c r="C261" i="16"/>
  <c r="C262" i="16"/>
  <c r="C263" i="16"/>
  <c r="C264" i="16"/>
  <c r="C265" i="16"/>
  <c r="C266" i="16"/>
  <c r="C267" i="16"/>
  <c r="C268" i="16"/>
  <c r="C269" i="16"/>
  <c r="C270" i="16"/>
  <c r="C271" i="16"/>
  <c r="C272" i="16"/>
  <c r="C273" i="16"/>
  <c r="C274" i="16"/>
  <c r="C275" i="16"/>
  <c r="C276" i="16"/>
  <c r="C277" i="16"/>
  <c r="C278" i="16"/>
  <c r="C279" i="16"/>
  <c r="C280" i="16"/>
  <c r="C281" i="16"/>
  <c r="C282" i="16"/>
  <c r="C283" i="16"/>
  <c r="C284" i="16"/>
  <c r="C285" i="16"/>
  <c r="C286" i="16"/>
  <c r="C287" i="16"/>
  <c r="C288" i="16"/>
  <c r="C289" i="16"/>
  <c r="C290" i="16"/>
  <c r="C291" i="16"/>
  <c r="C292" i="16"/>
  <c r="C293" i="16"/>
  <c r="C6" i="16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B12" i="1"/>
  <c r="B13" i="1"/>
  <c r="B14" i="1"/>
  <c r="B15" i="1"/>
  <c r="B16" i="1"/>
  <c r="B17" i="1"/>
  <c r="B18" i="1"/>
  <c r="B19" i="1"/>
  <c r="B20" i="1"/>
  <c r="B19" i="2"/>
  <c r="G13" i="6"/>
  <c r="G5" i="6"/>
  <c r="G6" i="6"/>
  <c r="G7" i="6"/>
  <c r="G8" i="6"/>
  <c r="G9" i="6"/>
  <c r="G10" i="6"/>
  <c r="G11" i="6"/>
  <c r="G12" i="6"/>
  <c r="B9" i="2"/>
  <c r="N9" i="1" s="1"/>
  <c r="B293" i="16"/>
  <c r="F6" i="1"/>
  <c r="B90" i="2"/>
  <c r="E90" i="1" s="1"/>
  <c r="B89" i="2"/>
  <c r="J89" i="1" s="1"/>
  <c r="B88" i="2"/>
  <c r="F88" i="1" s="1"/>
  <c r="B87" i="2"/>
  <c r="D87" i="1" s="1"/>
  <c r="B86" i="2"/>
  <c r="G86" i="1" s="1"/>
  <c r="B85" i="2"/>
  <c r="E85" i="1" s="1"/>
  <c r="B84" i="2"/>
  <c r="E84" i="1" s="1"/>
  <c r="B83" i="2"/>
  <c r="D83" i="1" s="1"/>
  <c r="B82" i="2"/>
  <c r="E82" i="1" s="1"/>
  <c r="B81" i="2"/>
  <c r="F81" i="1" s="1"/>
  <c r="B80" i="2"/>
  <c r="J80" i="1" s="1"/>
  <c r="B79" i="2"/>
  <c r="F79" i="1" s="1"/>
  <c r="B78" i="2"/>
  <c r="J78" i="1" s="1"/>
  <c r="B77" i="2"/>
  <c r="B77" i="1" s="1"/>
  <c r="B76" i="2"/>
  <c r="F76" i="1" s="1"/>
  <c r="B75" i="2"/>
  <c r="D75" i="1" s="1"/>
  <c r="B74" i="2"/>
  <c r="E74" i="1" s="1"/>
  <c r="B73" i="2"/>
  <c r="G73" i="1" s="1"/>
  <c r="B72" i="2"/>
  <c r="J72" i="1" s="1"/>
  <c r="B71" i="2"/>
  <c r="D71" i="1" s="1"/>
  <c r="B70" i="2"/>
  <c r="F70" i="1" s="1"/>
  <c r="B69" i="2"/>
  <c r="G69" i="1" s="1"/>
  <c r="B68" i="2"/>
  <c r="B68" i="1" s="1"/>
  <c r="B67" i="2"/>
  <c r="D67" i="1" s="1"/>
  <c r="B66" i="2"/>
  <c r="C66" i="1" s="1"/>
  <c r="B65" i="2"/>
  <c r="C65" i="1" s="1"/>
  <c r="B64" i="2"/>
  <c r="H64" i="1" s="1"/>
  <c r="B63" i="2"/>
  <c r="B63" i="1" s="1"/>
  <c r="B62" i="2"/>
  <c r="B62" i="1" s="1"/>
  <c r="B61" i="2"/>
  <c r="P61" i="1" s="1"/>
  <c r="B60" i="2"/>
  <c r="Q60" i="1" s="1"/>
  <c r="B59" i="2"/>
  <c r="O59" i="1" s="1"/>
  <c r="B58" i="2"/>
  <c r="Q58" i="1" s="1"/>
  <c r="B57" i="2"/>
  <c r="O57" i="1" s="1"/>
  <c r="B56" i="2"/>
  <c r="O56" i="1" s="1"/>
  <c r="B55" i="2"/>
  <c r="Q55" i="1" s="1"/>
  <c r="B54" i="2"/>
  <c r="T54" i="1" s="1"/>
  <c r="B53" i="2"/>
  <c r="F53" i="1" s="1"/>
  <c r="B52" i="2"/>
  <c r="Q52" i="1" s="1"/>
  <c r="B51" i="2"/>
  <c r="O51" i="1" s="1"/>
  <c r="B50" i="2"/>
  <c r="F50" i="1" s="1"/>
  <c r="B49" i="2"/>
  <c r="Q49" i="1" s="1"/>
  <c r="B48" i="2"/>
  <c r="U48" i="1" s="1"/>
  <c r="B47" i="2"/>
  <c r="O47" i="1" s="1"/>
  <c r="B46" i="2"/>
  <c r="N46" i="1" s="1"/>
  <c r="B45" i="2"/>
  <c r="Q45" i="1" s="1"/>
  <c r="B44" i="2"/>
  <c r="Q44" i="1" s="1"/>
  <c r="B43" i="2"/>
  <c r="O43" i="1" s="1"/>
  <c r="B42" i="2"/>
  <c r="R42" i="1" s="1"/>
  <c r="B41" i="2"/>
  <c r="S41" i="1" s="1"/>
  <c r="B40" i="2"/>
  <c r="S40" i="1" s="1"/>
  <c r="B39" i="2"/>
  <c r="U39" i="1" s="1"/>
  <c r="B38" i="2"/>
  <c r="P38" i="1" s="1"/>
  <c r="B37" i="2"/>
  <c r="F37" i="1" s="1"/>
  <c r="B36" i="2"/>
  <c r="R36" i="1" s="1"/>
  <c r="B35" i="2"/>
  <c r="O35" i="1" s="1"/>
  <c r="B34" i="2"/>
  <c r="R34" i="1" s="1"/>
  <c r="B33" i="2"/>
  <c r="N33" i="1" s="1"/>
  <c r="B32" i="2"/>
  <c r="Q32" i="1" s="1"/>
  <c r="B31" i="2"/>
  <c r="S31" i="1" s="1"/>
  <c r="B30" i="2"/>
  <c r="R30" i="1" s="1"/>
  <c r="B29" i="2"/>
  <c r="S29" i="1" s="1"/>
  <c r="B28" i="2"/>
  <c r="S28" i="1" s="1"/>
  <c r="B27" i="2"/>
  <c r="O27" i="1" s="1"/>
  <c r="B26" i="2"/>
  <c r="T26" i="1" s="1"/>
  <c r="B25" i="2"/>
  <c r="Q25" i="1" s="1"/>
  <c r="B24" i="2"/>
  <c r="F24" i="1" s="1"/>
  <c r="B23" i="2"/>
  <c r="Q23" i="1" s="1"/>
  <c r="B22" i="2"/>
  <c r="T22" i="1" s="1"/>
  <c r="B20" i="2"/>
  <c r="B18" i="2"/>
  <c r="B17" i="2"/>
  <c r="B16" i="2"/>
  <c r="B15" i="2"/>
  <c r="B14" i="2"/>
  <c r="B13" i="2"/>
  <c r="B12" i="2"/>
  <c r="B11" i="2"/>
  <c r="B7" i="2"/>
  <c r="P7" i="1" s="1"/>
  <c r="B8" i="2"/>
  <c r="O8" i="1" s="1"/>
  <c r="B5" i="2"/>
  <c r="N5" i="1" s="1"/>
  <c r="K14" i="6"/>
  <c r="J14" i="6"/>
  <c r="H14" i="6"/>
  <c r="E13" i="6"/>
  <c r="A2" i="1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19" i="6"/>
  <c r="C20" i="6"/>
  <c r="D20" i="6"/>
  <c r="I20" i="6" s="1"/>
  <c r="E20" i="6"/>
  <c r="F20" i="6"/>
  <c r="G20" i="6"/>
  <c r="C21" i="6"/>
  <c r="D21" i="6"/>
  <c r="E21" i="6"/>
  <c r="F21" i="6"/>
  <c r="G21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I25" i="6" s="1"/>
  <c r="E25" i="6"/>
  <c r="F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I28" i="6" s="1"/>
  <c r="E28" i="6"/>
  <c r="F28" i="6"/>
  <c r="G28" i="6"/>
  <c r="C29" i="6"/>
  <c r="D29" i="6"/>
  <c r="E29" i="6"/>
  <c r="F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F32" i="6"/>
  <c r="G32" i="6"/>
  <c r="C33" i="6"/>
  <c r="D33" i="6"/>
  <c r="I33" i="6" s="1"/>
  <c r="E33" i="6"/>
  <c r="F33" i="6"/>
  <c r="K33" i="6" s="1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I36" i="6" s="1"/>
  <c r="E36" i="6"/>
  <c r="F36" i="6"/>
  <c r="G36" i="6"/>
  <c r="C37" i="6"/>
  <c r="D37" i="6"/>
  <c r="E37" i="6"/>
  <c r="F37" i="6"/>
  <c r="G37" i="6"/>
  <c r="C38" i="6"/>
  <c r="D38" i="6"/>
  <c r="E38" i="6"/>
  <c r="F38" i="6"/>
  <c r="G38" i="6"/>
  <c r="C39" i="6"/>
  <c r="D39" i="6"/>
  <c r="E39" i="6"/>
  <c r="F39" i="6"/>
  <c r="G39" i="6"/>
  <c r="C40" i="6"/>
  <c r="D40" i="6"/>
  <c r="E40" i="6"/>
  <c r="F40" i="6"/>
  <c r="G40" i="6"/>
  <c r="C41" i="6"/>
  <c r="D41" i="6"/>
  <c r="I41" i="6" s="1"/>
  <c r="E41" i="6"/>
  <c r="F41" i="6"/>
  <c r="K41" i="6" s="1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I44" i="6" s="1"/>
  <c r="E44" i="6"/>
  <c r="F44" i="6"/>
  <c r="G44" i="6"/>
  <c r="C45" i="6"/>
  <c r="D45" i="6"/>
  <c r="E45" i="6"/>
  <c r="F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I49" i="6" s="1"/>
  <c r="E49" i="6"/>
  <c r="F49" i="6"/>
  <c r="K49" i="6" s="1"/>
  <c r="G49" i="6"/>
  <c r="C50" i="6"/>
  <c r="D50" i="6"/>
  <c r="E50" i="6"/>
  <c r="F50" i="6"/>
  <c r="G50" i="6"/>
  <c r="C51" i="6"/>
  <c r="D51" i="6"/>
  <c r="E51" i="6"/>
  <c r="F51" i="6"/>
  <c r="G51" i="6"/>
  <c r="C52" i="6"/>
  <c r="D52" i="6"/>
  <c r="I52" i="6" s="1"/>
  <c r="E52" i="6"/>
  <c r="F52" i="6"/>
  <c r="G52" i="6"/>
  <c r="C53" i="6"/>
  <c r="D53" i="6"/>
  <c r="E53" i="6"/>
  <c r="F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I57" i="6" s="1"/>
  <c r="E57" i="6"/>
  <c r="F57" i="6"/>
  <c r="K57" i="6" s="1"/>
  <c r="G57" i="6"/>
  <c r="C58" i="6"/>
  <c r="D58" i="6"/>
  <c r="E58" i="6"/>
  <c r="F58" i="6"/>
  <c r="G58" i="6"/>
  <c r="C59" i="6"/>
  <c r="D59" i="6"/>
  <c r="E59" i="6"/>
  <c r="F59" i="6"/>
  <c r="G59" i="6"/>
  <c r="C60" i="6"/>
  <c r="D60" i="6"/>
  <c r="I60" i="6" s="1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I65" i="6" s="1"/>
  <c r="E65" i="6"/>
  <c r="F65" i="6"/>
  <c r="K65" i="6" s="1"/>
  <c r="G65" i="6"/>
  <c r="C66" i="6"/>
  <c r="D66" i="6"/>
  <c r="E66" i="6"/>
  <c r="F66" i="6"/>
  <c r="G66" i="6"/>
  <c r="C67" i="6"/>
  <c r="D67" i="6"/>
  <c r="E67" i="6"/>
  <c r="F67" i="6"/>
  <c r="G67" i="6"/>
  <c r="C68" i="6"/>
  <c r="D68" i="6"/>
  <c r="I68" i="6" s="1"/>
  <c r="E68" i="6"/>
  <c r="F68" i="6"/>
  <c r="G68" i="6"/>
  <c r="C69" i="6"/>
  <c r="D69" i="6"/>
  <c r="E69" i="6"/>
  <c r="F69" i="6"/>
  <c r="G69" i="6"/>
  <c r="C70" i="6"/>
  <c r="D70" i="6"/>
  <c r="E70" i="6"/>
  <c r="F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I73" i="6" s="1"/>
  <c r="E73" i="6"/>
  <c r="F73" i="6"/>
  <c r="K73" i="6" s="1"/>
  <c r="G73" i="6"/>
  <c r="C74" i="6"/>
  <c r="D74" i="6"/>
  <c r="E74" i="6"/>
  <c r="F74" i="6"/>
  <c r="G74" i="6"/>
  <c r="C75" i="6"/>
  <c r="D75" i="6"/>
  <c r="E75" i="6"/>
  <c r="F75" i="6"/>
  <c r="G75" i="6"/>
  <c r="C76" i="6"/>
  <c r="D76" i="6"/>
  <c r="I76" i="6" s="1"/>
  <c r="E76" i="6"/>
  <c r="F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F79" i="6"/>
  <c r="G79" i="6"/>
  <c r="C80" i="6"/>
  <c r="D80" i="6"/>
  <c r="E80" i="6"/>
  <c r="F80" i="6"/>
  <c r="G80" i="6"/>
  <c r="C81" i="6"/>
  <c r="D81" i="6"/>
  <c r="I81" i="6" s="1"/>
  <c r="E81" i="6"/>
  <c r="F81" i="6"/>
  <c r="K81" i="6" s="1"/>
  <c r="G81" i="6"/>
  <c r="C82" i="6"/>
  <c r="D82" i="6"/>
  <c r="E82" i="6"/>
  <c r="F82" i="6"/>
  <c r="G82" i="6"/>
  <c r="C83" i="6"/>
  <c r="D83" i="6"/>
  <c r="E83" i="6"/>
  <c r="F83" i="6"/>
  <c r="G83" i="6"/>
  <c r="C84" i="6"/>
  <c r="D84" i="6"/>
  <c r="I84" i="6" s="1"/>
  <c r="E84" i="6"/>
  <c r="F84" i="6"/>
  <c r="G84" i="6"/>
  <c r="C85" i="6"/>
  <c r="D85" i="6"/>
  <c r="E85" i="6"/>
  <c r="F85" i="6"/>
  <c r="G85" i="6"/>
  <c r="C86" i="6"/>
  <c r="D86" i="6"/>
  <c r="E86" i="6"/>
  <c r="F86" i="6"/>
  <c r="G86" i="6"/>
  <c r="C87" i="6"/>
  <c r="D87" i="6"/>
  <c r="E87" i="6"/>
  <c r="F87" i="6"/>
  <c r="G87" i="6"/>
  <c r="G19" i="6"/>
  <c r="F19" i="6"/>
  <c r="E19" i="6"/>
  <c r="D19" i="6"/>
  <c r="C19" i="6"/>
  <c r="F86" i="1"/>
  <c r="F78" i="1"/>
  <c r="F38" i="1"/>
  <c r="F11" i="1"/>
  <c r="O5" i="1"/>
  <c r="M5" i="1"/>
  <c r="A2" i="1"/>
  <c r="A2" i="2"/>
  <c r="A1" i="1"/>
  <c r="A1" i="2"/>
  <c r="L65" i="6"/>
  <c r="L57" i="6"/>
  <c r="L41" i="6"/>
  <c r="L25" i="6"/>
  <c r="L81" i="6"/>
  <c r="L33" i="6"/>
  <c r="D62" i="1"/>
  <c r="I62" i="1"/>
  <c r="J62" i="1"/>
  <c r="O62" i="1"/>
  <c r="U62" i="1"/>
  <c r="B70" i="1"/>
  <c r="D70" i="1"/>
  <c r="E70" i="1"/>
  <c r="I70" i="1"/>
  <c r="K70" i="1"/>
  <c r="M70" i="1"/>
  <c r="N70" i="1"/>
  <c r="Q70" i="1"/>
  <c r="S70" i="1"/>
  <c r="U70" i="1"/>
  <c r="C78" i="1"/>
  <c r="E78" i="1"/>
  <c r="H78" i="1"/>
  <c r="I78" i="1"/>
  <c r="L78" i="1"/>
  <c r="N78" i="1"/>
  <c r="P78" i="1"/>
  <c r="Q78" i="1"/>
  <c r="T78" i="1"/>
  <c r="B86" i="1"/>
  <c r="D86" i="1"/>
  <c r="E86" i="1"/>
  <c r="I86" i="1"/>
  <c r="K86" i="1"/>
  <c r="M86" i="1"/>
  <c r="N86" i="1"/>
  <c r="Q86" i="1"/>
  <c r="S86" i="1"/>
  <c r="U86" i="1"/>
  <c r="R54" i="1"/>
  <c r="P54" i="1"/>
  <c r="N54" i="1"/>
  <c r="M54" i="1"/>
  <c r="J54" i="1"/>
  <c r="H54" i="1"/>
  <c r="E54" i="1"/>
  <c r="D54" i="1"/>
  <c r="T46" i="1"/>
  <c r="R46" i="1"/>
  <c r="O46" i="1"/>
  <c r="L46" i="1"/>
  <c r="H46" i="1"/>
  <c r="C46" i="1"/>
  <c r="T38" i="1"/>
  <c r="Q38" i="1"/>
  <c r="J38" i="1"/>
  <c r="E38" i="1"/>
  <c r="C38" i="1"/>
  <c r="S30" i="1"/>
  <c r="L30" i="1"/>
  <c r="H30" i="1"/>
  <c r="E30" i="1"/>
  <c r="U22" i="1"/>
  <c r="N22" i="1"/>
  <c r="J22" i="1"/>
  <c r="H22" i="1"/>
  <c r="D22" i="1"/>
  <c r="B46" i="1"/>
  <c r="B30" i="1"/>
  <c r="U11" i="1"/>
  <c r="T11" i="1"/>
  <c r="G4" i="6"/>
  <c r="E12" i="6"/>
  <c r="E11" i="6"/>
  <c r="E10" i="6"/>
  <c r="E9" i="6"/>
  <c r="E8" i="6"/>
  <c r="E7" i="6"/>
  <c r="E6" i="6"/>
  <c r="E5" i="6"/>
  <c r="E4" i="6"/>
  <c r="B11" i="1"/>
  <c r="C11" i="1"/>
  <c r="D11" i="1"/>
  <c r="E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P47" i="6" l="1"/>
  <c r="N81" i="6"/>
  <c r="N73" i="6"/>
  <c r="N33" i="6"/>
  <c r="J77" i="1"/>
  <c r="J75" i="6"/>
  <c r="K25" i="6"/>
  <c r="M77" i="1"/>
  <c r="Q69" i="1"/>
  <c r="M22" i="1"/>
  <c r="K30" i="1"/>
  <c r="I38" i="1"/>
  <c r="G46" i="1"/>
  <c r="U54" i="1"/>
  <c r="G62" i="1"/>
  <c r="P22" i="1"/>
  <c r="N30" i="1"/>
  <c r="L38" i="1"/>
  <c r="J46" i="1"/>
  <c r="R62" i="1"/>
  <c r="R22" i="1"/>
  <c r="P30" i="1"/>
  <c r="N38" i="1"/>
  <c r="Q62" i="1"/>
  <c r="F22" i="1"/>
  <c r="E22" i="1"/>
  <c r="C30" i="1"/>
  <c r="T30" i="1"/>
  <c r="R38" i="1"/>
  <c r="P46" i="1"/>
  <c r="M62" i="1"/>
  <c r="F54" i="1"/>
  <c r="K83" i="6"/>
  <c r="B22" i="1"/>
  <c r="G22" i="1"/>
  <c r="O22" i="1"/>
  <c r="D30" i="1"/>
  <c r="M30" i="1"/>
  <c r="U30" i="1"/>
  <c r="K38" i="1"/>
  <c r="S38" i="1"/>
  <c r="I46" i="1"/>
  <c r="Q46" i="1"/>
  <c r="G54" i="1"/>
  <c r="O54" i="1"/>
  <c r="T86" i="1"/>
  <c r="L86" i="1"/>
  <c r="C86" i="1"/>
  <c r="O78" i="1"/>
  <c r="G78" i="1"/>
  <c r="T70" i="1"/>
  <c r="L70" i="1"/>
  <c r="C70" i="1"/>
  <c r="P62" i="1"/>
  <c r="H62" i="1"/>
  <c r="F30" i="1"/>
  <c r="B38" i="1"/>
  <c r="I22" i="1"/>
  <c r="Q22" i="1"/>
  <c r="G30" i="1"/>
  <c r="O30" i="1"/>
  <c r="D38" i="1"/>
  <c r="M38" i="1"/>
  <c r="U38" i="1"/>
  <c r="K46" i="1"/>
  <c r="S46" i="1"/>
  <c r="I54" i="1"/>
  <c r="Q54" i="1"/>
  <c r="R86" i="1"/>
  <c r="J86" i="1"/>
  <c r="U78" i="1"/>
  <c r="M78" i="1"/>
  <c r="D78" i="1"/>
  <c r="R70" i="1"/>
  <c r="J70" i="1"/>
  <c r="N62" i="1"/>
  <c r="E62" i="1"/>
  <c r="F46" i="1"/>
  <c r="K22" i="1"/>
  <c r="I30" i="1"/>
  <c r="G38" i="1"/>
  <c r="O38" i="1"/>
  <c r="M46" i="1"/>
  <c r="U46" i="1"/>
  <c r="K54" i="1"/>
  <c r="S54" i="1"/>
  <c r="P86" i="1"/>
  <c r="H86" i="1"/>
  <c r="S78" i="1"/>
  <c r="K78" i="1"/>
  <c r="B78" i="1"/>
  <c r="P70" i="1"/>
  <c r="H70" i="1"/>
  <c r="T62" i="1"/>
  <c r="L62" i="1"/>
  <c r="C62" i="1"/>
  <c r="F62" i="1"/>
  <c r="L19" i="6"/>
  <c r="H80" i="6"/>
  <c r="H72" i="6"/>
  <c r="H64" i="6"/>
  <c r="H56" i="6"/>
  <c r="H48" i="6"/>
  <c r="H40" i="6"/>
  <c r="H32" i="6"/>
  <c r="H24" i="6"/>
  <c r="B54" i="1"/>
  <c r="S22" i="1"/>
  <c r="Q30" i="1"/>
  <c r="D46" i="1"/>
  <c r="C22" i="1"/>
  <c r="L22" i="1"/>
  <c r="J30" i="1"/>
  <c r="H38" i="1"/>
  <c r="E46" i="1"/>
  <c r="C54" i="1"/>
  <c r="L54" i="1"/>
  <c r="O86" i="1"/>
  <c r="R78" i="1"/>
  <c r="O70" i="1"/>
  <c r="G70" i="1"/>
  <c r="S62" i="1"/>
  <c r="K62" i="1"/>
  <c r="J68" i="1"/>
  <c r="J52" i="1"/>
  <c r="K36" i="1"/>
  <c r="S36" i="1"/>
  <c r="R52" i="1"/>
  <c r="U84" i="1"/>
  <c r="P76" i="1"/>
  <c r="M84" i="1"/>
  <c r="H76" i="1"/>
  <c r="C28" i="1"/>
  <c r="D84" i="1"/>
  <c r="L28" i="1"/>
  <c r="J44" i="1"/>
  <c r="J60" i="1"/>
  <c r="F60" i="1"/>
  <c r="T28" i="1"/>
  <c r="R44" i="1"/>
  <c r="R60" i="1"/>
  <c r="R68" i="1"/>
  <c r="F28" i="1"/>
  <c r="B44" i="1"/>
  <c r="U28" i="1"/>
  <c r="T84" i="1"/>
  <c r="G76" i="1"/>
  <c r="E28" i="1"/>
  <c r="N28" i="1"/>
  <c r="C29" i="1"/>
  <c r="D36" i="1"/>
  <c r="M36" i="1"/>
  <c r="U36" i="1"/>
  <c r="C44" i="1"/>
  <c r="L44" i="1"/>
  <c r="T44" i="1"/>
  <c r="C52" i="1"/>
  <c r="L52" i="1"/>
  <c r="T52" i="1"/>
  <c r="C60" i="1"/>
  <c r="L60" i="1"/>
  <c r="T60" i="1"/>
  <c r="S84" i="1"/>
  <c r="K84" i="1"/>
  <c r="B84" i="1"/>
  <c r="D77" i="1"/>
  <c r="N76" i="1"/>
  <c r="E76" i="1"/>
  <c r="N69" i="1"/>
  <c r="P68" i="1"/>
  <c r="H68" i="1"/>
  <c r="F36" i="1"/>
  <c r="F68" i="1"/>
  <c r="K60" i="1"/>
  <c r="L84" i="1"/>
  <c r="B28" i="1"/>
  <c r="B52" i="1"/>
  <c r="G28" i="1"/>
  <c r="O28" i="1"/>
  <c r="I29" i="1"/>
  <c r="E36" i="1"/>
  <c r="N36" i="1"/>
  <c r="C37" i="1"/>
  <c r="D44" i="1"/>
  <c r="M44" i="1"/>
  <c r="U44" i="1"/>
  <c r="D52" i="1"/>
  <c r="M52" i="1"/>
  <c r="U52" i="1"/>
  <c r="D60" i="1"/>
  <c r="M60" i="1"/>
  <c r="U60" i="1"/>
  <c r="U85" i="1"/>
  <c r="R84" i="1"/>
  <c r="J84" i="1"/>
  <c r="U76" i="1"/>
  <c r="M76" i="1"/>
  <c r="D76" i="1"/>
  <c r="I69" i="1"/>
  <c r="O68" i="1"/>
  <c r="G68" i="1"/>
  <c r="F69" i="1"/>
  <c r="M28" i="1"/>
  <c r="L36" i="1"/>
  <c r="S44" i="1"/>
  <c r="K52" i="1"/>
  <c r="S60" i="1"/>
  <c r="C84" i="1"/>
  <c r="I68" i="1"/>
  <c r="B29" i="1"/>
  <c r="H28" i="1"/>
  <c r="P28" i="1"/>
  <c r="L29" i="1"/>
  <c r="G36" i="1"/>
  <c r="O36" i="1"/>
  <c r="G37" i="1"/>
  <c r="E44" i="1"/>
  <c r="N44" i="1"/>
  <c r="G45" i="1"/>
  <c r="E52" i="1"/>
  <c r="N52" i="1"/>
  <c r="E53" i="1"/>
  <c r="E60" i="1"/>
  <c r="N60" i="1"/>
  <c r="E61" i="1"/>
  <c r="P85" i="1"/>
  <c r="Q84" i="1"/>
  <c r="I84" i="1"/>
  <c r="T76" i="1"/>
  <c r="L76" i="1"/>
  <c r="C76" i="1"/>
  <c r="E69" i="1"/>
  <c r="N68" i="1"/>
  <c r="E68" i="1"/>
  <c r="F44" i="1"/>
  <c r="J43" i="6"/>
  <c r="S52" i="1"/>
  <c r="O76" i="1"/>
  <c r="I28" i="1"/>
  <c r="Q28" i="1"/>
  <c r="Q29" i="1"/>
  <c r="H36" i="1"/>
  <c r="P36" i="1"/>
  <c r="L37" i="1"/>
  <c r="G44" i="1"/>
  <c r="O44" i="1"/>
  <c r="J45" i="1"/>
  <c r="G52" i="1"/>
  <c r="O52" i="1"/>
  <c r="K53" i="1"/>
  <c r="G60" i="1"/>
  <c r="O60" i="1"/>
  <c r="I61" i="1"/>
  <c r="M85" i="1"/>
  <c r="P84" i="1"/>
  <c r="H84" i="1"/>
  <c r="S76" i="1"/>
  <c r="K76" i="1"/>
  <c r="B76" i="1"/>
  <c r="U68" i="1"/>
  <c r="M68" i="1"/>
  <c r="D68" i="1"/>
  <c r="I59" i="6"/>
  <c r="T36" i="1"/>
  <c r="Q68" i="1"/>
  <c r="B60" i="1"/>
  <c r="B36" i="1"/>
  <c r="J28" i="1"/>
  <c r="R28" i="1"/>
  <c r="T29" i="1"/>
  <c r="I36" i="1"/>
  <c r="Q36" i="1"/>
  <c r="O37" i="1"/>
  <c r="H44" i="1"/>
  <c r="P44" i="1"/>
  <c r="O45" i="1"/>
  <c r="H52" i="1"/>
  <c r="P52" i="1"/>
  <c r="N53" i="1"/>
  <c r="H60" i="1"/>
  <c r="P60" i="1"/>
  <c r="N61" i="1"/>
  <c r="H85" i="1"/>
  <c r="O84" i="1"/>
  <c r="G84" i="1"/>
  <c r="U77" i="1"/>
  <c r="R76" i="1"/>
  <c r="J76" i="1"/>
  <c r="T68" i="1"/>
  <c r="L68" i="1"/>
  <c r="C68" i="1"/>
  <c r="F52" i="1"/>
  <c r="F84" i="1"/>
  <c r="D28" i="1"/>
  <c r="C36" i="1"/>
  <c r="K44" i="1"/>
  <c r="B37" i="1"/>
  <c r="K28" i="1"/>
  <c r="J36" i="1"/>
  <c r="T37" i="1"/>
  <c r="I44" i="1"/>
  <c r="R45" i="1"/>
  <c r="I52" i="1"/>
  <c r="S53" i="1"/>
  <c r="I60" i="1"/>
  <c r="Q61" i="1"/>
  <c r="D85" i="1"/>
  <c r="N84" i="1"/>
  <c r="R77" i="1"/>
  <c r="Q76" i="1"/>
  <c r="I76" i="1"/>
  <c r="S68" i="1"/>
  <c r="K68" i="1"/>
  <c r="F85" i="1"/>
  <c r="J84" i="6"/>
  <c r="J76" i="6"/>
  <c r="J68" i="6"/>
  <c r="J60" i="6"/>
  <c r="J52" i="6"/>
  <c r="J44" i="6"/>
  <c r="J36" i="6"/>
  <c r="J28" i="6"/>
  <c r="J20" i="6"/>
  <c r="K25" i="1"/>
  <c r="B25" i="1"/>
  <c r="H45" i="6"/>
  <c r="P37" i="6"/>
  <c r="H29" i="6"/>
  <c r="P84" i="6"/>
  <c r="P76" i="6"/>
  <c r="P52" i="6"/>
  <c r="P44" i="6"/>
  <c r="P28" i="6"/>
  <c r="P20" i="6"/>
  <c r="D74" i="1"/>
  <c r="L38" i="6"/>
  <c r="E81" i="1"/>
  <c r="L73" i="6"/>
  <c r="L49" i="6"/>
  <c r="N65" i="6"/>
  <c r="P33" i="1"/>
  <c r="B65" i="1"/>
  <c r="I85" i="6"/>
  <c r="I69" i="6"/>
  <c r="I61" i="6"/>
  <c r="I21" i="6"/>
  <c r="J49" i="1"/>
  <c r="I89" i="1"/>
  <c r="K49" i="1"/>
  <c r="H89" i="1"/>
  <c r="E73" i="1"/>
  <c r="B41" i="1"/>
  <c r="J25" i="1"/>
  <c r="D73" i="1"/>
  <c r="R25" i="1"/>
  <c r="C41" i="1"/>
  <c r="R49" i="1"/>
  <c r="S25" i="1"/>
  <c r="D41" i="1"/>
  <c r="S49" i="1"/>
  <c r="L41" i="1"/>
  <c r="H57" i="1"/>
  <c r="S65" i="1"/>
  <c r="F65" i="1"/>
  <c r="G33" i="1"/>
  <c r="M41" i="1"/>
  <c r="I57" i="1"/>
  <c r="O81" i="1"/>
  <c r="U73" i="1"/>
  <c r="R65" i="1"/>
  <c r="F41" i="1"/>
  <c r="H33" i="1"/>
  <c r="T41" i="1"/>
  <c r="P57" i="1"/>
  <c r="Q89" i="1"/>
  <c r="N81" i="1"/>
  <c r="N73" i="1"/>
  <c r="K65" i="1"/>
  <c r="O33" i="1"/>
  <c r="U41" i="1"/>
  <c r="Q57" i="1"/>
  <c r="P89" i="1"/>
  <c r="G81" i="1"/>
  <c r="M73" i="1"/>
  <c r="J65" i="1"/>
  <c r="C25" i="1"/>
  <c r="L25" i="1"/>
  <c r="T25" i="1"/>
  <c r="I33" i="1"/>
  <c r="Q33" i="1"/>
  <c r="E41" i="1"/>
  <c r="N41" i="1"/>
  <c r="C49" i="1"/>
  <c r="L49" i="1"/>
  <c r="T49" i="1"/>
  <c r="J57" i="1"/>
  <c r="R57" i="1"/>
  <c r="O89" i="1"/>
  <c r="G89" i="1"/>
  <c r="U81" i="1"/>
  <c r="M81" i="1"/>
  <c r="D81" i="1"/>
  <c r="T73" i="1"/>
  <c r="L73" i="1"/>
  <c r="C73" i="1"/>
  <c r="Q65" i="1"/>
  <c r="I65" i="1"/>
  <c r="F25" i="1"/>
  <c r="J33" i="1"/>
  <c r="R33" i="1"/>
  <c r="G41" i="1"/>
  <c r="O41" i="1"/>
  <c r="D49" i="1"/>
  <c r="M49" i="1"/>
  <c r="U49" i="1"/>
  <c r="K57" i="1"/>
  <c r="S57" i="1"/>
  <c r="N89" i="1"/>
  <c r="E89" i="1"/>
  <c r="T81" i="1"/>
  <c r="L81" i="1"/>
  <c r="C81" i="1"/>
  <c r="S73" i="1"/>
  <c r="K73" i="1"/>
  <c r="B73" i="1"/>
  <c r="P65" i="1"/>
  <c r="H65" i="1"/>
  <c r="F49" i="1"/>
  <c r="F89" i="1"/>
  <c r="D25" i="1"/>
  <c r="U25" i="1"/>
  <c r="B33" i="1"/>
  <c r="E25" i="1"/>
  <c r="N25" i="1"/>
  <c r="K33" i="1"/>
  <c r="S33" i="1"/>
  <c r="H41" i="1"/>
  <c r="P41" i="1"/>
  <c r="E49" i="1"/>
  <c r="N49" i="1"/>
  <c r="C57" i="1"/>
  <c r="L57" i="1"/>
  <c r="T57" i="1"/>
  <c r="U89" i="1"/>
  <c r="M89" i="1"/>
  <c r="D89" i="1"/>
  <c r="S81" i="1"/>
  <c r="K81" i="1"/>
  <c r="B81" i="1"/>
  <c r="R73" i="1"/>
  <c r="J73" i="1"/>
  <c r="O65" i="1"/>
  <c r="G65" i="1"/>
  <c r="G25" i="1"/>
  <c r="O25" i="1"/>
  <c r="C33" i="1"/>
  <c r="L33" i="1"/>
  <c r="T33" i="1"/>
  <c r="I41" i="1"/>
  <c r="Q41" i="1"/>
  <c r="G49" i="1"/>
  <c r="O49" i="1"/>
  <c r="D57" i="1"/>
  <c r="M57" i="1"/>
  <c r="U57" i="1"/>
  <c r="T89" i="1"/>
  <c r="L89" i="1"/>
  <c r="C89" i="1"/>
  <c r="R81" i="1"/>
  <c r="J81" i="1"/>
  <c r="Q73" i="1"/>
  <c r="I73" i="1"/>
  <c r="N65" i="1"/>
  <c r="E65" i="1"/>
  <c r="F33" i="1"/>
  <c r="F73" i="1"/>
  <c r="B49" i="1"/>
  <c r="M25" i="1"/>
  <c r="B57" i="1"/>
  <c r="H25" i="1"/>
  <c r="P25" i="1"/>
  <c r="D33" i="1"/>
  <c r="M33" i="1"/>
  <c r="U33" i="1"/>
  <c r="J41" i="1"/>
  <c r="R41" i="1"/>
  <c r="H49" i="1"/>
  <c r="P49" i="1"/>
  <c r="E57" i="1"/>
  <c r="N57" i="1"/>
  <c r="S89" i="1"/>
  <c r="K89" i="1"/>
  <c r="B89" i="1"/>
  <c r="Q81" i="1"/>
  <c r="I81" i="1"/>
  <c r="P73" i="1"/>
  <c r="H73" i="1"/>
  <c r="U65" i="1"/>
  <c r="M65" i="1"/>
  <c r="D65" i="1"/>
  <c r="F57" i="1"/>
  <c r="I25" i="1"/>
  <c r="E33" i="1"/>
  <c r="K41" i="1"/>
  <c r="I49" i="1"/>
  <c r="G57" i="1"/>
  <c r="R89" i="1"/>
  <c r="P81" i="1"/>
  <c r="H81" i="1"/>
  <c r="O73" i="1"/>
  <c r="T65" i="1"/>
  <c r="L65" i="1"/>
  <c r="G26" i="1"/>
  <c r="R58" i="1"/>
  <c r="M90" i="1"/>
  <c r="M82" i="1"/>
  <c r="L75" i="1"/>
  <c r="H66" i="1"/>
  <c r="L84" i="6"/>
  <c r="L76" i="6"/>
  <c r="L68" i="6"/>
  <c r="L60" i="6"/>
  <c r="L52" i="6"/>
  <c r="L44" i="6"/>
  <c r="L36" i="6"/>
  <c r="L28" i="6"/>
  <c r="L20" i="6"/>
  <c r="M26" i="1"/>
  <c r="K42" i="1"/>
  <c r="D82" i="1"/>
  <c r="C75" i="1"/>
  <c r="K50" i="1"/>
  <c r="E34" i="1"/>
  <c r="S50" i="1"/>
  <c r="U90" i="1"/>
  <c r="T83" i="1"/>
  <c r="J81" i="6"/>
  <c r="J73" i="6"/>
  <c r="H67" i="6"/>
  <c r="J65" i="6"/>
  <c r="J57" i="6"/>
  <c r="J49" i="6"/>
  <c r="J41" i="6"/>
  <c r="J33" i="6"/>
  <c r="J25" i="6"/>
  <c r="H81" i="6"/>
  <c r="H73" i="6"/>
  <c r="H65" i="6"/>
  <c r="H57" i="6"/>
  <c r="H49" i="6"/>
  <c r="H41" i="6"/>
  <c r="H33" i="6"/>
  <c r="H25" i="6"/>
  <c r="P66" i="1"/>
  <c r="F26" i="1"/>
  <c r="B26" i="1"/>
  <c r="H26" i="1"/>
  <c r="D34" i="1"/>
  <c r="E42" i="1"/>
  <c r="N50" i="1"/>
  <c r="U58" i="1"/>
  <c r="R90" i="1"/>
  <c r="J82" i="1"/>
  <c r="T75" i="1"/>
  <c r="K66" i="1"/>
  <c r="K84" i="6"/>
  <c r="K76" i="6"/>
  <c r="K68" i="6"/>
  <c r="K60" i="6"/>
  <c r="K52" i="6"/>
  <c r="K44" i="6"/>
  <c r="K36" i="6"/>
  <c r="K28" i="6"/>
  <c r="K20" i="6"/>
  <c r="N84" i="6"/>
  <c r="N76" i="6"/>
  <c r="N68" i="6"/>
  <c r="N60" i="6"/>
  <c r="N52" i="6"/>
  <c r="N44" i="6"/>
  <c r="N36" i="6"/>
  <c r="K34" i="1"/>
  <c r="L85" i="6"/>
  <c r="L77" i="6"/>
  <c r="L61" i="6"/>
  <c r="L21" i="6"/>
  <c r="P26" i="1"/>
  <c r="N34" i="1"/>
  <c r="S42" i="1"/>
  <c r="D90" i="1"/>
  <c r="L83" i="1"/>
  <c r="U74" i="1"/>
  <c r="H84" i="6"/>
  <c r="H76" i="6"/>
  <c r="H68" i="6"/>
  <c r="H60" i="6"/>
  <c r="H52" i="6"/>
  <c r="H44" i="6"/>
  <c r="H36" i="6"/>
  <c r="H28" i="6"/>
  <c r="H20" i="6"/>
  <c r="O26" i="1"/>
  <c r="N42" i="1"/>
  <c r="F90" i="1"/>
  <c r="L69" i="6"/>
  <c r="L53" i="6"/>
  <c r="U26" i="1"/>
  <c r="S34" i="1"/>
  <c r="D58" i="1"/>
  <c r="C83" i="1"/>
  <c r="R74" i="1"/>
  <c r="J90" i="1"/>
  <c r="L45" i="6"/>
  <c r="B34" i="1"/>
  <c r="B50" i="1"/>
  <c r="J58" i="1"/>
  <c r="U82" i="1"/>
  <c r="M74" i="1"/>
  <c r="L67" i="1"/>
  <c r="B66" i="1"/>
  <c r="L37" i="6"/>
  <c r="L29" i="6"/>
  <c r="D26" i="1"/>
  <c r="E50" i="1"/>
  <c r="M58" i="1"/>
  <c r="R82" i="1"/>
  <c r="J74" i="1"/>
  <c r="S66" i="1"/>
  <c r="B45" i="1"/>
  <c r="D29" i="1"/>
  <c r="M29" i="1"/>
  <c r="U29" i="1"/>
  <c r="H37" i="1"/>
  <c r="P37" i="1"/>
  <c r="N40" i="1"/>
  <c r="K45" i="1"/>
  <c r="S45" i="1"/>
  <c r="G53" i="1"/>
  <c r="O53" i="1"/>
  <c r="J61" i="1"/>
  <c r="R61" i="1"/>
  <c r="T85" i="1"/>
  <c r="L85" i="1"/>
  <c r="C85" i="1"/>
  <c r="G80" i="1"/>
  <c r="Q77" i="1"/>
  <c r="I77" i="1"/>
  <c r="U69" i="1"/>
  <c r="M69" i="1"/>
  <c r="D69" i="1"/>
  <c r="F56" i="1"/>
  <c r="N28" i="6"/>
  <c r="N20" i="6"/>
  <c r="B61" i="1"/>
  <c r="E29" i="1"/>
  <c r="N29" i="1"/>
  <c r="I37" i="1"/>
  <c r="Q37" i="1"/>
  <c r="C45" i="1"/>
  <c r="L45" i="1"/>
  <c r="T45" i="1"/>
  <c r="H53" i="1"/>
  <c r="P53" i="1"/>
  <c r="K61" i="1"/>
  <c r="S61" i="1"/>
  <c r="S85" i="1"/>
  <c r="K85" i="1"/>
  <c r="B85" i="1"/>
  <c r="P77" i="1"/>
  <c r="H77" i="1"/>
  <c r="T69" i="1"/>
  <c r="L69" i="1"/>
  <c r="C69" i="1"/>
  <c r="G29" i="1"/>
  <c r="O29" i="1"/>
  <c r="J37" i="1"/>
  <c r="R37" i="1"/>
  <c r="D45" i="1"/>
  <c r="M45" i="1"/>
  <c r="U45" i="1"/>
  <c r="I53" i="1"/>
  <c r="Q53" i="1"/>
  <c r="C61" i="1"/>
  <c r="L61" i="1"/>
  <c r="T61" i="1"/>
  <c r="R85" i="1"/>
  <c r="J85" i="1"/>
  <c r="O77" i="1"/>
  <c r="G77" i="1"/>
  <c r="S69" i="1"/>
  <c r="K69" i="1"/>
  <c r="B69" i="1"/>
  <c r="F29" i="1"/>
  <c r="F45" i="1"/>
  <c r="K82" i="6"/>
  <c r="K74" i="6"/>
  <c r="K66" i="6"/>
  <c r="K58" i="6"/>
  <c r="K50" i="6"/>
  <c r="K42" i="6"/>
  <c r="K34" i="6"/>
  <c r="K26" i="6"/>
  <c r="H29" i="1"/>
  <c r="P29" i="1"/>
  <c r="K37" i="1"/>
  <c r="S37" i="1"/>
  <c r="E45" i="1"/>
  <c r="N45" i="1"/>
  <c r="J53" i="1"/>
  <c r="R53" i="1"/>
  <c r="D61" i="1"/>
  <c r="M61" i="1"/>
  <c r="U61" i="1"/>
  <c r="Q85" i="1"/>
  <c r="I85" i="1"/>
  <c r="N77" i="1"/>
  <c r="E77" i="1"/>
  <c r="R69" i="1"/>
  <c r="J69" i="1"/>
  <c r="F61" i="1"/>
  <c r="F77" i="1"/>
  <c r="J74" i="6"/>
  <c r="J42" i="6"/>
  <c r="B53" i="1"/>
  <c r="J29" i="1"/>
  <c r="R29" i="1"/>
  <c r="D37" i="1"/>
  <c r="M37" i="1"/>
  <c r="U37" i="1"/>
  <c r="H45" i="1"/>
  <c r="P45" i="1"/>
  <c r="C53" i="1"/>
  <c r="L53" i="1"/>
  <c r="T53" i="1"/>
  <c r="G61" i="1"/>
  <c r="O61" i="1"/>
  <c r="O85" i="1"/>
  <c r="G85" i="1"/>
  <c r="T77" i="1"/>
  <c r="L77" i="1"/>
  <c r="C77" i="1"/>
  <c r="P69" i="1"/>
  <c r="H69" i="1"/>
  <c r="P60" i="6"/>
  <c r="K29" i="1"/>
  <c r="E37" i="1"/>
  <c r="N37" i="1"/>
  <c r="I45" i="1"/>
  <c r="D53" i="1"/>
  <c r="M53" i="1"/>
  <c r="U53" i="1"/>
  <c r="H61" i="1"/>
  <c r="N85" i="1"/>
  <c r="S77" i="1"/>
  <c r="K77" i="1"/>
  <c r="O69" i="1"/>
  <c r="K24" i="1"/>
  <c r="O40" i="1"/>
  <c r="G88" i="1"/>
  <c r="T64" i="1"/>
  <c r="P81" i="6"/>
  <c r="P73" i="6"/>
  <c r="P65" i="6"/>
  <c r="P57" i="6"/>
  <c r="P49" i="6"/>
  <c r="P41" i="6"/>
  <c r="P33" i="6"/>
  <c r="P25" i="6"/>
  <c r="E88" i="1"/>
  <c r="M64" i="1"/>
  <c r="B56" i="1"/>
  <c r="K56" i="1"/>
  <c r="N57" i="6"/>
  <c r="N49" i="6"/>
  <c r="N41" i="6"/>
  <c r="N25" i="6"/>
  <c r="R56" i="1"/>
  <c r="O72" i="1"/>
  <c r="U32" i="1"/>
  <c r="P48" i="1"/>
  <c r="N72" i="1"/>
  <c r="R24" i="1"/>
  <c r="Q48" i="1"/>
  <c r="N80" i="1"/>
  <c r="K19" i="6"/>
  <c r="I80" i="6"/>
  <c r="I72" i="6"/>
  <c r="I64" i="6"/>
  <c r="I56" i="6"/>
  <c r="J48" i="6"/>
  <c r="I40" i="6"/>
  <c r="I32" i="6"/>
  <c r="J24" i="6"/>
  <c r="P79" i="6"/>
  <c r="S24" i="1"/>
  <c r="N31" i="1"/>
  <c r="S56" i="1"/>
  <c r="J87" i="1"/>
  <c r="E80" i="1"/>
  <c r="G72" i="1"/>
  <c r="L64" i="1"/>
  <c r="K87" i="6"/>
  <c r="I48" i="6"/>
  <c r="C32" i="1"/>
  <c r="J79" i="1"/>
  <c r="E72" i="1"/>
  <c r="D64" i="1"/>
  <c r="I24" i="6"/>
  <c r="P19" i="6"/>
  <c r="P64" i="6"/>
  <c r="P56" i="6"/>
  <c r="P40" i="6"/>
  <c r="P24" i="6"/>
  <c r="H85" i="6"/>
  <c r="H77" i="6"/>
  <c r="H69" i="6"/>
  <c r="H61" i="6"/>
  <c r="H53" i="6"/>
  <c r="I45" i="6"/>
  <c r="H37" i="6"/>
  <c r="I29" i="6"/>
  <c r="H21" i="6"/>
  <c r="D32" i="1"/>
  <c r="J71" i="1"/>
  <c r="C64" i="1"/>
  <c r="J80" i="6"/>
  <c r="N40" i="6"/>
  <c r="P72" i="6"/>
  <c r="I87" i="6"/>
  <c r="I79" i="6"/>
  <c r="I71" i="6"/>
  <c r="I63" i="6"/>
  <c r="I55" i="6"/>
  <c r="I47" i="6"/>
  <c r="I39" i="6"/>
  <c r="I31" i="6"/>
  <c r="I23" i="6"/>
  <c r="L32" i="1"/>
  <c r="H63" i="1"/>
  <c r="J40" i="6"/>
  <c r="F64" i="1"/>
  <c r="H23" i="6"/>
  <c r="T23" i="1"/>
  <c r="M32" i="1"/>
  <c r="E40" i="1"/>
  <c r="H48" i="1"/>
  <c r="T55" i="1"/>
  <c r="O88" i="1"/>
  <c r="J24" i="1"/>
  <c r="T32" i="1"/>
  <c r="G40" i="1"/>
  <c r="I48" i="1"/>
  <c r="J56" i="1"/>
  <c r="N88" i="1"/>
  <c r="O80" i="1"/>
  <c r="U64" i="1"/>
  <c r="F55" i="1"/>
  <c r="B58" i="1"/>
  <c r="E26" i="1"/>
  <c r="N26" i="1"/>
  <c r="C34" i="1"/>
  <c r="L34" i="1"/>
  <c r="T34" i="1"/>
  <c r="H39" i="1"/>
  <c r="C42" i="1"/>
  <c r="L42" i="1"/>
  <c r="T42" i="1"/>
  <c r="J47" i="1"/>
  <c r="C50" i="1"/>
  <c r="L50" i="1"/>
  <c r="T50" i="1"/>
  <c r="C55" i="1"/>
  <c r="K58" i="1"/>
  <c r="S58" i="1"/>
  <c r="T90" i="1"/>
  <c r="L90" i="1"/>
  <c r="C90" i="1"/>
  <c r="T82" i="1"/>
  <c r="L82" i="1"/>
  <c r="C82" i="1"/>
  <c r="T74" i="1"/>
  <c r="L74" i="1"/>
  <c r="C74" i="1"/>
  <c r="R66" i="1"/>
  <c r="J66" i="1"/>
  <c r="J56" i="6"/>
  <c r="F74" i="1"/>
  <c r="N69" i="6"/>
  <c r="N37" i="6"/>
  <c r="N21" i="6"/>
  <c r="L87" i="6"/>
  <c r="K71" i="6"/>
  <c r="L63" i="6"/>
  <c r="P55" i="6"/>
  <c r="K47" i="6"/>
  <c r="P39" i="6"/>
  <c r="N31" i="6"/>
  <c r="N23" i="6"/>
  <c r="M34" i="1"/>
  <c r="U34" i="1"/>
  <c r="P39" i="1"/>
  <c r="D42" i="1"/>
  <c r="M42" i="1"/>
  <c r="U42" i="1"/>
  <c r="R47" i="1"/>
  <c r="D50" i="1"/>
  <c r="M50" i="1"/>
  <c r="U50" i="1"/>
  <c r="L55" i="1"/>
  <c r="C58" i="1"/>
  <c r="L58" i="1"/>
  <c r="T58" i="1"/>
  <c r="S90" i="1"/>
  <c r="K90" i="1"/>
  <c r="B90" i="1"/>
  <c r="R87" i="1"/>
  <c r="S82" i="1"/>
  <c r="K82" i="1"/>
  <c r="B82" i="1"/>
  <c r="R79" i="1"/>
  <c r="S74" i="1"/>
  <c r="K74" i="1"/>
  <c r="B74" i="1"/>
  <c r="R71" i="1"/>
  <c r="Q66" i="1"/>
  <c r="I66" i="1"/>
  <c r="P63" i="1"/>
  <c r="F42" i="1"/>
  <c r="J86" i="6"/>
  <c r="L70" i="6"/>
  <c r="I62" i="6"/>
  <c r="J54" i="6"/>
  <c r="N38" i="6"/>
  <c r="J30" i="6"/>
  <c r="P32" i="6"/>
  <c r="I26" i="1"/>
  <c r="Q26" i="1"/>
  <c r="G34" i="1"/>
  <c r="O34" i="1"/>
  <c r="G42" i="1"/>
  <c r="O42" i="1"/>
  <c r="G50" i="1"/>
  <c r="O50" i="1"/>
  <c r="E58" i="1"/>
  <c r="N58" i="1"/>
  <c r="Q90" i="1"/>
  <c r="I90" i="1"/>
  <c r="Q82" i="1"/>
  <c r="I82" i="1"/>
  <c r="Q74" i="1"/>
  <c r="I74" i="1"/>
  <c r="O66" i="1"/>
  <c r="G66" i="1"/>
  <c r="J32" i="6"/>
  <c r="F66" i="1"/>
  <c r="H19" i="6"/>
  <c r="K85" i="6"/>
  <c r="L80" i="6"/>
  <c r="K77" i="6"/>
  <c r="L72" i="6"/>
  <c r="K69" i="6"/>
  <c r="L64" i="6"/>
  <c r="K61" i="6"/>
  <c r="L56" i="6"/>
  <c r="K53" i="6"/>
  <c r="L48" i="6"/>
  <c r="L40" i="6"/>
  <c r="K37" i="6"/>
  <c r="L32" i="6"/>
  <c r="K29" i="6"/>
  <c r="L24" i="6"/>
  <c r="K21" i="6"/>
  <c r="P80" i="6"/>
  <c r="P48" i="6"/>
  <c r="B42" i="1"/>
  <c r="J26" i="1"/>
  <c r="R26" i="1"/>
  <c r="H34" i="1"/>
  <c r="P34" i="1"/>
  <c r="H42" i="1"/>
  <c r="P42" i="1"/>
  <c r="H50" i="1"/>
  <c r="P50" i="1"/>
  <c r="G58" i="1"/>
  <c r="O58" i="1"/>
  <c r="P90" i="1"/>
  <c r="H90" i="1"/>
  <c r="P82" i="1"/>
  <c r="H82" i="1"/>
  <c r="P74" i="1"/>
  <c r="H74" i="1"/>
  <c r="N66" i="1"/>
  <c r="E66" i="1"/>
  <c r="I37" i="6"/>
  <c r="N48" i="6"/>
  <c r="F34" i="1"/>
  <c r="K80" i="6"/>
  <c r="K72" i="6"/>
  <c r="K64" i="6"/>
  <c r="K56" i="6"/>
  <c r="K48" i="6"/>
  <c r="K40" i="6"/>
  <c r="K32" i="6"/>
  <c r="K24" i="6"/>
  <c r="B55" i="1"/>
  <c r="C23" i="1"/>
  <c r="K26" i="1"/>
  <c r="S26" i="1"/>
  <c r="I34" i="1"/>
  <c r="Q34" i="1"/>
  <c r="I42" i="1"/>
  <c r="Q42" i="1"/>
  <c r="I50" i="1"/>
  <c r="Q50" i="1"/>
  <c r="H58" i="1"/>
  <c r="P58" i="1"/>
  <c r="O90" i="1"/>
  <c r="G90" i="1"/>
  <c r="O82" i="1"/>
  <c r="G82" i="1"/>
  <c r="O74" i="1"/>
  <c r="G74" i="1"/>
  <c r="U66" i="1"/>
  <c r="M66" i="1"/>
  <c r="D66" i="1"/>
  <c r="K45" i="6"/>
  <c r="I53" i="6"/>
  <c r="I77" i="6"/>
  <c r="F58" i="1"/>
  <c r="F82" i="1"/>
  <c r="J72" i="6"/>
  <c r="J64" i="6"/>
  <c r="N19" i="6"/>
  <c r="N80" i="6"/>
  <c r="N72" i="6"/>
  <c r="N64" i="6"/>
  <c r="N56" i="6"/>
  <c r="N32" i="6"/>
  <c r="N24" i="6"/>
  <c r="P45" i="6"/>
  <c r="P29" i="6"/>
  <c r="P21" i="6"/>
  <c r="N66" i="6"/>
  <c r="L23" i="1"/>
  <c r="C26" i="1"/>
  <c r="L26" i="1"/>
  <c r="E31" i="1"/>
  <c r="J34" i="1"/>
  <c r="J42" i="1"/>
  <c r="J50" i="1"/>
  <c r="R50" i="1"/>
  <c r="I58" i="1"/>
  <c r="N90" i="1"/>
  <c r="N82" i="1"/>
  <c r="N74" i="1"/>
  <c r="T66" i="1"/>
  <c r="L66" i="1"/>
  <c r="E14" i="6"/>
  <c r="D4" i="6" s="1"/>
  <c r="G14" i="6"/>
  <c r="F7" i="6" s="1"/>
  <c r="F7" i="1"/>
  <c r="K9" i="1"/>
  <c r="Q9" i="1"/>
  <c r="H9" i="1"/>
  <c r="I9" i="1"/>
  <c r="P9" i="1"/>
  <c r="B9" i="1"/>
  <c r="S9" i="1"/>
  <c r="G9" i="1"/>
  <c r="O9" i="1"/>
  <c r="F9" i="1"/>
  <c r="C9" i="1"/>
  <c r="J9" i="1"/>
  <c r="R9" i="1"/>
  <c r="L9" i="1"/>
  <c r="T9" i="1"/>
  <c r="D9" i="1"/>
  <c r="M9" i="1"/>
  <c r="U9" i="1"/>
  <c r="E9" i="1"/>
  <c r="H8" i="1"/>
  <c r="I8" i="1"/>
  <c r="N8" i="1"/>
  <c r="C8" i="1"/>
  <c r="P8" i="1"/>
  <c r="Q8" i="1"/>
  <c r="E8" i="1"/>
  <c r="F8" i="1"/>
  <c r="J8" i="1"/>
  <c r="R8" i="1"/>
  <c r="K8" i="1"/>
  <c r="S8" i="1"/>
  <c r="L8" i="1"/>
  <c r="T8" i="1"/>
  <c r="D8" i="1"/>
  <c r="M8" i="1"/>
  <c r="U8" i="1"/>
  <c r="B8" i="1"/>
  <c r="G8" i="1"/>
  <c r="D7" i="1"/>
  <c r="I7" i="1"/>
  <c r="J7" i="1"/>
  <c r="M7" i="1"/>
  <c r="Q7" i="1"/>
  <c r="R7" i="1"/>
  <c r="U7" i="1"/>
  <c r="U23" i="1"/>
  <c r="Q79" i="1"/>
  <c r="G63" i="1"/>
  <c r="N39" i="6"/>
  <c r="H79" i="6"/>
  <c r="J23" i="1"/>
  <c r="R23" i="1"/>
  <c r="H24" i="1"/>
  <c r="P24" i="1"/>
  <c r="C31" i="1"/>
  <c r="L31" i="1"/>
  <c r="T31" i="1"/>
  <c r="J32" i="1"/>
  <c r="R32" i="1"/>
  <c r="E39" i="1"/>
  <c r="N39" i="1"/>
  <c r="C40" i="1"/>
  <c r="L40" i="1"/>
  <c r="T40" i="1"/>
  <c r="H47" i="1"/>
  <c r="P47" i="1"/>
  <c r="E48" i="1"/>
  <c r="N48" i="1"/>
  <c r="J55" i="1"/>
  <c r="R55" i="1"/>
  <c r="H56" i="1"/>
  <c r="P56" i="1"/>
  <c r="Q88" i="1"/>
  <c r="I88" i="1"/>
  <c r="T87" i="1"/>
  <c r="L87" i="1"/>
  <c r="C87" i="1"/>
  <c r="Q80" i="1"/>
  <c r="I80" i="1"/>
  <c r="T79" i="1"/>
  <c r="L79" i="1"/>
  <c r="C79" i="1"/>
  <c r="Q72" i="1"/>
  <c r="I72" i="1"/>
  <c r="T71" i="1"/>
  <c r="L71" i="1"/>
  <c r="C71" i="1"/>
  <c r="O64" i="1"/>
  <c r="G64" i="1"/>
  <c r="R63" i="1"/>
  <c r="J63" i="1"/>
  <c r="K63" i="6"/>
  <c r="L39" i="6"/>
  <c r="P71" i="6"/>
  <c r="K5" i="1"/>
  <c r="U5" i="1"/>
  <c r="F71" i="1"/>
  <c r="F80" i="1"/>
  <c r="N87" i="6"/>
  <c r="N47" i="6"/>
  <c r="G31" i="1"/>
  <c r="I39" i="1"/>
  <c r="M55" i="1"/>
  <c r="P87" i="6"/>
  <c r="K23" i="1"/>
  <c r="S23" i="1"/>
  <c r="I24" i="1"/>
  <c r="Q24" i="1"/>
  <c r="D31" i="1"/>
  <c r="M31" i="1"/>
  <c r="U31" i="1"/>
  <c r="K32" i="1"/>
  <c r="S32" i="1"/>
  <c r="G39" i="1"/>
  <c r="O39" i="1"/>
  <c r="D40" i="1"/>
  <c r="M40" i="1"/>
  <c r="U40" i="1"/>
  <c r="I47" i="1"/>
  <c r="Q47" i="1"/>
  <c r="G48" i="1"/>
  <c r="O48" i="1"/>
  <c r="K55" i="1"/>
  <c r="S55" i="1"/>
  <c r="I56" i="1"/>
  <c r="Q56" i="1"/>
  <c r="P88" i="1"/>
  <c r="H88" i="1"/>
  <c r="S87" i="1"/>
  <c r="K87" i="1"/>
  <c r="B87" i="1"/>
  <c r="P80" i="1"/>
  <c r="H80" i="1"/>
  <c r="S79" i="1"/>
  <c r="K79" i="1"/>
  <c r="B79" i="1"/>
  <c r="P72" i="1"/>
  <c r="H72" i="1"/>
  <c r="S71" i="1"/>
  <c r="K71" i="1"/>
  <c r="B71" i="1"/>
  <c r="N64" i="1"/>
  <c r="E64" i="1"/>
  <c r="Q63" i="1"/>
  <c r="I63" i="1"/>
  <c r="K39" i="6"/>
  <c r="N79" i="6"/>
  <c r="C5" i="1"/>
  <c r="L5" i="1"/>
  <c r="F63" i="1"/>
  <c r="F72" i="1"/>
  <c r="J87" i="6"/>
  <c r="J79" i="6"/>
  <c r="J71" i="6"/>
  <c r="J63" i="6"/>
  <c r="J55" i="6"/>
  <c r="J47" i="6"/>
  <c r="J39" i="6"/>
  <c r="J31" i="6"/>
  <c r="J23" i="6"/>
  <c r="M23" i="1"/>
  <c r="I87" i="1"/>
  <c r="I79" i="1"/>
  <c r="H63" i="6"/>
  <c r="H47" i="6"/>
  <c r="B39" i="1"/>
  <c r="B48" i="1"/>
  <c r="E23" i="1"/>
  <c r="N23" i="1"/>
  <c r="C24" i="1"/>
  <c r="L24" i="1"/>
  <c r="T24" i="1"/>
  <c r="H31" i="1"/>
  <c r="P31" i="1"/>
  <c r="E32" i="1"/>
  <c r="N32" i="1"/>
  <c r="J39" i="1"/>
  <c r="R39" i="1"/>
  <c r="H40" i="1"/>
  <c r="P40" i="1"/>
  <c r="C47" i="1"/>
  <c r="L47" i="1"/>
  <c r="T47" i="1"/>
  <c r="J48" i="1"/>
  <c r="R48" i="1"/>
  <c r="E55" i="1"/>
  <c r="N55" i="1"/>
  <c r="C56" i="1"/>
  <c r="L56" i="1"/>
  <c r="T56" i="1"/>
  <c r="U88" i="1"/>
  <c r="M88" i="1"/>
  <c r="D88" i="1"/>
  <c r="P87" i="1"/>
  <c r="H87" i="1"/>
  <c r="U80" i="1"/>
  <c r="M80" i="1"/>
  <c r="D80" i="1"/>
  <c r="P79" i="1"/>
  <c r="H79" i="1"/>
  <c r="U72" i="1"/>
  <c r="M72" i="1"/>
  <c r="D72" i="1"/>
  <c r="P71" i="1"/>
  <c r="H71" i="1"/>
  <c r="S64" i="1"/>
  <c r="K64" i="1"/>
  <c r="B64" i="1"/>
  <c r="N63" i="1"/>
  <c r="E63" i="1"/>
  <c r="L23" i="6"/>
  <c r="L31" i="6"/>
  <c r="K55" i="6"/>
  <c r="L79" i="6"/>
  <c r="P63" i="6"/>
  <c r="D5" i="1"/>
  <c r="P5" i="1"/>
  <c r="F39" i="1"/>
  <c r="F48" i="1"/>
  <c r="Q39" i="1"/>
  <c r="U55" i="1"/>
  <c r="Q71" i="1"/>
  <c r="L55" i="6"/>
  <c r="H39" i="6"/>
  <c r="B31" i="1"/>
  <c r="B40" i="1"/>
  <c r="G23" i="1"/>
  <c r="O23" i="1"/>
  <c r="D24" i="1"/>
  <c r="M24" i="1"/>
  <c r="U24" i="1"/>
  <c r="I31" i="1"/>
  <c r="Q31" i="1"/>
  <c r="G32" i="1"/>
  <c r="O32" i="1"/>
  <c r="K39" i="1"/>
  <c r="S39" i="1"/>
  <c r="I40" i="1"/>
  <c r="Q40" i="1"/>
  <c r="D47" i="1"/>
  <c r="M47" i="1"/>
  <c r="U47" i="1"/>
  <c r="K48" i="1"/>
  <c r="S48" i="1"/>
  <c r="G55" i="1"/>
  <c r="O55" i="1"/>
  <c r="D56" i="1"/>
  <c r="M56" i="1"/>
  <c r="U56" i="1"/>
  <c r="T88" i="1"/>
  <c r="L88" i="1"/>
  <c r="C88" i="1"/>
  <c r="O87" i="1"/>
  <c r="G87" i="1"/>
  <c r="T80" i="1"/>
  <c r="L80" i="1"/>
  <c r="C80" i="1"/>
  <c r="O79" i="1"/>
  <c r="G79" i="1"/>
  <c r="T72" i="1"/>
  <c r="L72" i="1"/>
  <c r="C72" i="1"/>
  <c r="O71" i="1"/>
  <c r="G71" i="1"/>
  <c r="R64" i="1"/>
  <c r="J64" i="1"/>
  <c r="U63" i="1"/>
  <c r="M63" i="1"/>
  <c r="D63" i="1"/>
  <c r="K23" i="6"/>
  <c r="L71" i="6"/>
  <c r="K31" i="6"/>
  <c r="K79" i="6"/>
  <c r="P31" i="6"/>
  <c r="G5" i="1"/>
  <c r="Q5" i="1"/>
  <c r="F31" i="1"/>
  <c r="F40" i="1"/>
  <c r="B47" i="1"/>
  <c r="D23" i="1"/>
  <c r="K47" i="1"/>
  <c r="D55" i="1"/>
  <c r="Q87" i="1"/>
  <c r="I71" i="1"/>
  <c r="O63" i="1"/>
  <c r="N63" i="6"/>
  <c r="H87" i="6"/>
  <c r="H71" i="6"/>
  <c r="B23" i="1"/>
  <c r="B32" i="1"/>
  <c r="H23" i="1"/>
  <c r="P23" i="1"/>
  <c r="E24" i="1"/>
  <c r="N24" i="1"/>
  <c r="J31" i="1"/>
  <c r="R31" i="1"/>
  <c r="H32" i="1"/>
  <c r="P32" i="1"/>
  <c r="C39" i="1"/>
  <c r="L39" i="1"/>
  <c r="T39" i="1"/>
  <c r="J40" i="1"/>
  <c r="R40" i="1"/>
  <c r="E47" i="1"/>
  <c r="N47" i="1"/>
  <c r="C48" i="1"/>
  <c r="L48" i="1"/>
  <c r="T48" i="1"/>
  <c r="H55" i="1"/>
  <c r="P55" i="1"/>
  <c r="E56" i="1"/>
  <c r="N56" i="1"/>
  <c r="S88" i="1"/>
  <c r="K88" i="1"/>
  <c r="B88" i="1"/>
  <c r="N87" i="1"/>
  <c r="E87" i="1"/>
  <c r="S80" i="1"/>
  <c r="K80" i="1"/>
  <c r="B80" i="1"/>
  <c r="N79" i="1"/>
  <c r="E79" i="1"/>
  <c r="S72" i="1"/>
  <c r="K72" i="1"/>
  <c r="B72" i="1"/>
  <c r="N71" i="1"/>
  <c r="E71" i="1"/>
  <c r="Q64" i="1"/>
  <c r="I64" i="1"/>
  <c r="T63" i="1"/>
  <c r="L63" i="1"/>
  <c r="C63" i="1"/>
  <c r="L47" i="6"/>
  <c r="P23" i="6"/>
  <c r="B5" i="1"/>
  <c r="H5" i="1"/>
  <c r="S5" i="1"/>
  <c r="F23" i="1"/>
  <c r="F32" i="1"/>
  <c r="F87" i="1"/>
  <c r="P70" i="6"/>
  <c r="O31" i="1"/>
  <c r="S47" i="1"/>
  <c r="F47" i="1"/>
  <c r="H55" i="6"/>
  <c r="H31" i="6"/>
  <c r="B24" i="1"/>
  <c r="I23" i="1"/>
  <c r="G24" i="1"/>
  <c r="O24" i="1"/>
  <c r="K31" i="1"/>
  <c r="I32" i="1"/>
  <c r="D39" i="1"/>
  <c r="M39" i="1"/>
  <c r="K40" i="1"/>
  <c r="G47" i="1"/>
  <c r="D48" i="1"/>
  <c r="M48" i="1"/>
  <c r="I55" i="1"/>
  <c r="G56" i="1"/>
  <c r="R88" i="1"/>
  <c r="J88" i="1"/>
  <c r="U87" i="1"/>
  <c r="M87" i="1"/>
  <c r="R80" i="1"/>
  <c r="U79" i="1"/>
  <c r="M79" i="1"/>
  <c r="D79" i="1"/>
  <c r="R72" i="1"/>
  <c r="U71" i="1"/>
  <c r="M71" i="1"/>
  <c r="P64" i="1"/>
  <c r="S63" i="1"/>
  <c r="K63" i="1"/>
  <c r="I5" i="1"/>
  <c r="T5" i="1"/>
  <c r="H82" i="6"/>
  <c r="L74" i="6"/>
  <c r="N58" i="6"/>
  <c r="P50" i="6"/>
  <c r="L42" i="6"/>
  <c r="N34" i="6"/>
  <c r="H26" i="6"/>
  <c r="C67" i="1"/>
  <c r="L66" i="6"/>
  <c r="H74" i="6"/>
  <c r="H42" i="6"/>
  <c r="L34" i="6"/>
  <c r="N74" i="6"/>
  <c r="P26" i="6"/>
  <c r="E6" i="1"/>
  <c r="J82" i="6"/>
  <c r="J66" i="6"/>
  <c r="J58" i="6"/>
  <c r="J50" i="6"/>
  <c r="J34" i="6"/>
  <c r="P68" i="6"/>
  <c r="P36" i="6"/>
  <c r="H66" i="6"/>
  <c r="H34" i="6"/>
  <c r="P58" i="6"/>
  <c r="P42" i="6"/>
  <c r="J6" i="1"/>
  <c r="I82" i="6"/>
  <c r="I74" i="6"/>
  <c r="I66" i="6"/>
  <c r="I58" i="6"/>
  <c r="I50" i="6"/>
  <c r="I42" i="6"/>
  <c r="I34" i="6"/>
  <c r="I26" i="6"/>
  <c r="L26" i="6"/>
  <c r="P66" i="6"/>
  <c r="P82" i="6"/>
  <c r="P34" i="6"/>
  <c r="K6" i="1"/>
  <c r="H27" i="1"/>
  <c r="H35" i="1"/>
  <c r="H43" i="1"/>
  <c r="H51" i="1"/>
  <c r="H59" i="1"/>
  <c r="L58" i="6"/>
  <c r="N26" i="6"/>
  <c r="N42" i="6"/>
  <c r="P74" i="6"/>
  <c r="N6" i="1"/>
  <c r="K86" i="6"/>
  <c r="H78" i="6"/>
  <c r="H70" i="6"/>
  <c r="J62" i="6"/>
  <c r="N54" i="6"/>
  <c r="H46" i="6"/>
  <c r="P38" i="6"/>
  <c r="K30" i="6"/>
  <c r="N22" i="6"/>
  <c r="P27" i="1"/>
  <c r="P35" i="1"/>
  <c r="P43" i="1"/>
  <c r="P51" i="1"/>
  <c r="P59" i="1"/>
  <c r="J26" i="6"/>
  <c r="H58" i="6"/>
  <c r="R6" i="1"/>
  <c r="P85" i="6"/>
  <c r="N77" i="6"/>
  <c r="P69" i="6"/>
  <c r="N61" i="6"/>
  <c r="N29" i="6"/>
  <c r="L82" i="6"/>
  <c r="L50" i="6"/>
  <c r="N82" i="6"/>
  <c r="S6" i="1"/>
  <c r="T67" i="1"/>
  <c r="H50" i="6"/>
  <c r="N50" i="6"/>
  <c r="I27" i="1"/>
  <c r="Q27" i="1"/>
  <c r="I35" i="1"/>
  <c r="Q35" i="1"/>
  <c r="I43" i="1"/>
  <c r="Q43" i="1"/>
  <c r="I51" i="1"/>
  <c r="Q51" i="1"/>
  <c r="I59" i="1"/>
  <c r="Q59" i="1"/>
  <c r="S83" i="1"/>
  <c r="K83" i="1"/>
  <c r="B83" i="1"/>
  <c r="S75" i="1"/>
  <c r="K75" i="1"/>
  <c r="B75" i="1"/>
  <c r="S67" i="1"/>
  <c r="K67" i="1"/>
  <c r="B67" i="1"/>
  <c r="F27" i="1"/>
  <c r="F35" i="1"/>
  <c r="F43" i="1"/>
  <c r="F51" i="1"/>
  <c r="F59" i="1"/>
  <c r="F67" i="1"/>
  <c r="F75" i="1"/>
  <c r="F83" i="1"/>
  <c r="J27" i="1"/>
  <c r="R27" i="1"/>
  <c r="J35" i="1"/>
  <c r="R35" i="1"/>
  <c r="J43" i="1"/>
  <c r="R43" i="1"/>
  <c r="J51" i="1"/>
  <c r="R51" i="1"/>
  <c r="J59" i="1"/>
  <c r="R59" i="1"/>
  <c r="R83" i="1"/>
  <c r="J83" i="1"/>
  <c r="R75" i="1"/>
  <c r="J75" i="1"/>
  <c r="R67" i="1"/>
  <c r="J67" i="1"/>
  <c r="K27" i="1"/>
  <c r="S27" i="1"/>
  <c r="K35" i="1"/>
  <c r="S35" i="1"/>
  <c r="K43" i="1"/>
  <c r="S43" i="1"/>
  <c r="K51" i="1"/>
  <c r="S51" i="1"/>
  <c r="K59" i="1"/>
  <c r="S59" i="1"/>
  <c r="Q83" i="1"/>
  <c r="I83" i="1"/>
  <c r="Q75" i="1"/>
  <c r="I75" i="1"/>
  <c r="Q67" i="1"/>
  <c r="I67" i="1"/>
  <c r="C27" i="1"/>
  <c r="L27" i="1"/>
  <c r="T27" i="1"/>
  <c r="C35" i="1"/>
  <c r="L35" i="1"/>
  <c r="T35" i="1"/>
  <c r="C43" i="1"/>
  <c r="L43" i="1"/>
  <c r="T43" i="1"/>
  <c r="C51" i="1"/>
  <c r="L51" i="1"/>
  <c r="T51" i="1"/>
  <c r="C59" i="1"/>
  <c r="L59" i="1"/>
  <c r="T59" i="1"/>
  <c r="P83" i="1"/>
  <c r="H83" i="1"/>
  <c r="P75" i="1"/>
  <c r="H75" i="1"/>
  <c r="P67" i="1"/>
  <c r="H67" i="1"/>
  <c r="D27" i="1"/>
  <c r="M27" i="1"/>
  <c r="U27" i="1"/>
  <c r="D35" i="1"/>
  <c r="M35" i="1"/>
  <c r="U35" i="1"/>
  <c r="D43" i="1"/>
  <c r="M43" i="1"/>
  <c r="U43" i="1"/>
  <c r="D51" i="1"/>
  <c r="M51" i="1"/>
  <c r="U51" i="1"/>
  <c r="D59" i="1"/>
  <c r="M59" i="1"/>
  <c r="U59" i="1"/>
  <c r="O83" i="1"/>
  <c r="G83" i="1"/>
  <c r="O75" i="1"/>
  <c r="G75" i="1"/>
  <c r="O67" i="1"/>
  <c r="G67" i="1"/>
  <c r="E27" i="1"/>
  <c r="N27" i="1"/>
  <c r="E35" i="1"/>
  <c r="N35" i="1"/>
  <c r="E43" i="1"/>
  <c r="N43" i="1"/>
  <c r="E51" i="1"/>
  <c r="N51" i="1"/>
  <c r="E59" i="1"/>
  <c r="N59" i="1"/>
  <c r="N83" i="1"/>
  <c r="E83" i="1"/>
  <c r="N75" i="1"/>
  <c r="E75" i="1"/>
  <c r="N67" i="1"/>
  <c r="E67" i="1"/>
  <c r="B27" i="1"/>
  <c r="B35" i="1"/>
  <c r="B43" i="1"/>
  <c r="B51" i="1"/>
  <c r="B59" i="1"/>
  <c r="G27" i="1"/>
  <c r="G35" i="1"/>
  <c r="G43" i="1"/>
  <c r="G51" i="1"/>
  <c r="G59" i="1"/>
  <c r="U83" i="1"/>
  <c r="M83" i="1"/>
  <c r="U75" i="1"/>
  <c r="M75" i="1"/>
  <c r="U67" i="1"/>
  <c r="M67" i="1"/>
  <c r="C6" i="1"/>
  <c r="L6" i="1"/>
  <c r="T6" i="1"/>
  <c r="K7" i="1"/>
  <c r="S7" i="1"/>
  <c r="C7" i="1"/>
  <c r="D6" i="1"/>
  <c r="M6" i="1"/>
  <c r="U6" i="1"/>
  <c r="L7" i="1"/>
  <c r="T7" i="1"/>
  <c r="B6" i="1"/>
  <c r="G6" i="1"/>
  <c r="O6" i="1"/>
  <c r="E7" i="1"/>
  <c r="N7" i="1"/>
  <c r="B7" i="1"/>
  <c r="H6" i="1"/>
  <c r="P6" i="1"/>
  <c r="G7" i="1"/>
  <c r="O7" i="1"/>
  <c r="I6" i="1"/>
  <c r="Q6" i="1"/>
  <c r="H7" i="1"/>
  <c r="J5" i="1"/>
  <c r="R5" i="1"/>
  <c r="F5" i="1"/>
  <c r="E5" i="1"/>
  <c r="K70" i="6"/>
  <c r="H62" i="6"/>
  <c r="L78" i="6"/>
  <c r="I54" i="6"/>
  <c r="N70" i="6"/>
  <c r="L46" i="6"/>
  <c r="H86" i="6"/>
  <c r="J70" i="6"/>
  <c r="J38" i="6"/>
  <c r="K78" i="6"/>
  <c r="H30" i="6"/>
  <c r="H54" i="6"/>
  <c r="N62" i="6"/>
  <c r="J85" i="6"/>
  <c r="J77" i="6"/>
  <c r="J69" i="6"/>
  <c r="J61" i="6"/>
  <c r="J53" i="6"/>
  <c r="J45" i="6"/>
  <c r="J37" i="6"/>
  <c r="J29" i="6"/>
  <c r="J21" i="6"/>
  <c r="N30" i="6"/>
  <c r="K38" i="6"/>
  <c r="K46" i="6"/>
  <c r="L22" i="6"/>
  <c r="I70" i="6"/>
  <c r="I38" i="6"/>
  <c r="J78" i="6"/>
  <c r="N78" i="6"/>
  <c r="P30" i="6"/>
  <c r="P86" i="6"/>
  <c r="P78" i="6"/>
  <c r="P62" i="6"/>
  <c r="P54" i="6"/>
  <c r="P46" i="6"/>
  <c r="P22" i="6"/>
  <c r="N83" i="6"/>
  <c r="K75" i="6"/>
  <c r="I67" i="6"/>
  <c r="J59" i="6"/>
  <c r="I51" i="6"/>
  <c r="K43" i="6"/>
  <c r="H35" i="6"/>
  <c r="H27" i="6"/>
  <c r="I86" i="6"/>
  <c r="I30" i="6"/>
  <c r="J46" i="6"/>
  <c r="K22" i="6"/>
  <c r="H38" i="6"/>
  <c r="I78" i="6"/>
  <c r="N46" i="6"/>
  <c r="N86" i="6"/>
  <c r="P61" i="6"/>
  <c r="P77" i="6"/>
  <c r="P53" i="6"/>
  <c r="I46" i="6"/>
  <c r="J22" i="6"/>
  <c r="L62" i="6"/>
  <c r="I22" i="6"/>
  <c r="L86" i="6"/>
  <c r="K62" i="6"/>
  <c r="L30" i="6"/>
  <c r="L54" i="6"/>
  <c r="H22" i="6"/>
  <c r="K54" i="6"/>
  <c r="N85" i="6"/>
  <c r="N53" i="6"/>
  <c r="N45" i="6"/>
  <c r="N71" i="6"/>
  <c r="N55" i="6"/>
  <c r="H51" i="6"/>
  <c r="I19" i="6"/>
  <c r="K27" i="6"/>
  <c r="H59" i="6"/>
  <c r="I75" i="6"/>
  <c r="J83" i="6"/>
  <c r="I43" i="6"/>
  <c r="J27" i="6"/>
  <c r="L35" i="6"/>
  <c r="H75" i="6"/>
  <c r="I83" i="6"/>
  <c r="H43" i="6"/>
  <c r="N59" i="6"/>
  <c r="I27" i="6"/>
  <c r="K35" i="6"/>
  <c r="H83" i="6"/>
  <c r="P83" i="6"/>
  <c r="P75" i="6"/>
  <c r="P67" i="6"/>
  <c r="P59" i="6"/>
  <c r="P51" i="6"/>
  <c r="P35" i="6"/>
  <c r="P27" i="6"/>
  <c r="J35" i="6"/>
  <c r="L59" i="6"/>
  <c r="I35" i="6"/>
  <c r="K67" i="6"/>
  <c r="K51" i="6"/>
  <c r="K59" i="6"/>
  <c r="J67" i="6"/>
  <c r="J51" i="6"/>
  <c r="P43" i="6"/>
  <c r="L83" i="6"/>
  <c r="L75" i="6"/>
  <c r="L67" i="6"/>
  <c r="L51" i="6"/>
  <c r="L43" i="6"/>
  <c r="L27" i="6"/>
  <c r="N75" i="6"/>
  <c r="N67" i="6"/>
  <c r="N51" i="6"/>
  <c r="N43" i="6"/>
  <c r="N35" i="6"/>
  <c r="N27" i="6"/>
  <c r="J19" i="6"/>
  <c r="F5" i="6" l="1"/>
  <c r="F13" i="6"/>
  <c r="F6" i="6"/>
  <c r="F8" i="6"/>
  <c r="F9" i="6"/>
  <c r="F11" i="6"/>
  <c r="F12" i="6"/>
  <c r="F10" i="6"/>
  <c r="D9" i="6"/>
  <c r="D13" i="6"/>
  <c r="D11" i="6"/>
  <c r="F4" i="6"/>
  <c r="D8" i="6"/>
  <c r="D6" i="6"/>
  <c r="D12" i="6"/>
  <c r="D7" i="6"/>
  <c r="D10" i="6"/>
  <c r="D5" i="6"/>
  <c r="I14" i="6"/>
  <c r="D14" i="6" l="1"/>
  <c r="F14" i="6"/>
</calcChain>
</file>

<file path=xl/sharedStrings.xml><?xml version="1.0" encoding="utf-8"?>
<sst xmlns="http://schemas.openxmlformats.org/spreadsheetml/2006/main" count="655" uniqueCount="461">
  <si>
    <t>White</t>
  </si>
  <si>
    <t>Other Asian</t>
  </si>
  <si>
    <t>Chinese</t>
  </si>
  <si>
    <t>England &amp; Wales</t>
  </si>
  <si>
    <t>England</t>
  </si>
  <si>
    <t>West Midlands Region</t>
  </si>
  <si>
    <t>West Midlands County</t>
  </si>
  <si>
    <t>Birmingham</t>
  </si>
  <si>
    <t>Edgbaston</t>
  </si>
  <si>
    <t>Erdington</t>
  </si>
  <si>
    <t>Hall Green</t>
  </si>
  <si>
    <t>Hodge Hill</t>
  </si>
  <si>
    <t>Ladywood</t>
  </si>
  <si>
    <t>Northfield</t>
  </si>
  <si>
    <t>Perry Barr</t>
  </si>
  <si>
    <t>Selly Oak</t>
  </si>
  <si>
    <t>Sutton Coldfield</t>
  </si>
  <si>
    <t>Yardley</t>
  </si>
  <si>
    <t>Aston</t>
  </si>
  <si>
    <t>Bartley Green</t>
  </si>
  <si>
    <t>Billesley</t>
  </si>
  <si>
    <t>Harborne</t>
  </si>
  <si>
    <t>Kingstanding</t>
  </si>
  <si>
    <t>Nechells</t>
  </si>
  <si>
    <t>Oscott</t>
  </si>
  <si>
    <t>Quinton</t>
  </si>
  <si>
    <t>Shard End</t>
  </si>
  <si>
    <t>Sheldon</t>
  </si>
  <si>
    <t>Stockland Green</t>
  </si>
  <si>
    <t>Sutton Four Oaks</t>
  </si>
  <si>
    <t>Sutton Vesey</t>
  </si>
  <si>
    <t>Handsworth Wood</t>
  </si>
  <si>
    <t>South Yardley</t>
  </si>
  <si>
    <t>Sutton Trinity</t>
  </si>
  <si>
    <t>Acocks Green</t>
  </si>
  <si>
    <t>Bordesley Green</t>
  </si>
  <si>
    <t>All people</t>
  </si>
  <si>
    <t>Other White</t>
  </si>
  <si>
    <t xml:space="preserve"> Other Black</t>
  </si>
  <si>
    <t>Other ethnic group</t>
  </si>
  <si>
    <t>Ethnic group</t>
  </si>
  <si>
    <t xml:space="preserve">Although the population base for enumeration included non-UK short-term residents, these are not included in the main outputs from the </t>
  </si>
  <si>
    <t xml:space="preserve">stay in the UK for a period of 12 months or more, or had a permanent UK address and was outside the UK and intended to be outside </t>
  </si>
  <si>
    <t>the UK for less than 12 months.</t>
  </si>
  <si>
    <t>Terms and Conditions</t>
  </si>
  <si>
    <t>1. All material on the Office for National Statistics (ONS) website is subject to Crown Copyright protection unless otherwise indicated.</t>
  </si>
  <si>
    <t xml:space="preserve">2. These statistics may be used, excluding logos, under the terms of the Open Government Licence. </t>
  </si>
  <si>
    <t>0121 303 4208</t>
  </si>
  <si>
    <t>Mixed</t>
  </si>
  <si>
    <t>Indian</t>
  </si>
  <si>
    <t>Pakistani</t>
  </si>
  <si>
    <t>Bangladeshi</t>
  </si>
  <si>
    <t>Other ethnicity</t>
  </si>
  <si>
    <t>White British</t>
  </si>
  <si>
    <t>non-white British</t>
  </si>
  <si>
    <t>brenda.henry@birmingham.gov.uk</t>
  </si>
  <si>
    <t>Allens Cross</t>
  </si>
  <si>
    <t>Alum Rock</t>
  </si>
  <si>
    <t>Balsall Heath West</t>
  </si>
  <si>
    <t>Birchfield</t>
  </si>
  <si>
    <t>Bordesley &amp; Highgate</t>
  </si>
  <si>
    <t>Bournbrook &amp; Selly Park</t>
  </si>
  <si>
    <t>Bournville &amp; Cotteridge</t>
  </si>
  <si>
    <t>Brandwood &amp; King's Heath</t>
  </si>
  <si>
    <t>Bromford &amp; Hodge Hill</t>
  </si>
  <si>
    <t>Castle Vale</t>
  </si>
  <si>
    <t>Druids Heath &amp; Monyhull</t>
  </si>
  <si>
    <t>Frankley Great Park</t>
  </si>
  <si>
    <t>Garretts Green</t>
  </si>
  <si>
    <t>Glebe Farm &amp; Tile Cross</t>
  </si>
  <si>
    <t>Gravelly Hill</t>
  </si>
  <si>
    <t>Hall Green North</t>
  </si>
  <si>
    <t>Hall Green South</t>
  </si>
  <si>
    <t>Handsworth</t>
  </si>
  <si>
    <t>Heartlands</t>
  </si>
  <si>
    <t>Highter's Heath</t>
  </si>
  <si>
    <t>Holyhead</t>
  </si>
  <si>
    <t>King's Norton North</t>
  </si>
  <si>
    <t>King's Norton South</t>
  </si>
  <si>
    <t>Longbridge &amp; West Heath</t>
  </si>
  <si>
    <t>Lozells</t>
  </si>
  <si>
    <t>Moseley</t>
  </si>
  <si>
    <t>Newtown</t>
  </si>
  <si>
    <t>North Edgbaston</t>
  </si>
  <si>
    <t>Perry Common</t>
  </si>
  <si>
    <t>Pype Hayes</t>
  </si>
  <si>
    <t>Rubery &amp; Rednal</t>
  </si>
  <si>
    <t>Small Heath</t>
  </si>
  <si>
    <t>Soho &amp; Jewellery Quarter</t>
  </si>
  <si>
    <t>Sparkbrook &amp; Balsall Heath East</t>
  </si>
  <si>
    <t>Sparkhill</t>
  </si>
  <si>
    <t>Stirchley</t>
  </si>
  <si>
    <t>Sutton Mere Green</t>
  </si>
  <si>
    <t>Sutton Reddicap</t>
  </si>
  <si>
    <t>Sutton Roughley</t>
  </si>
  <si>
    <t>Sutton Walmley &amp; Minworth</t>
  </si>
  <si>
    <t>Sutton Wylde Green</t>
  </si>
  <si>
    <t>Tyseley &amp; Hay Mills</t>
  </si>
  <si>
    <t>Ward End</t>
  </si>
  <si>
    <t>Weoley &amp; Selly Oak</t>
  </si>
  <si>
    <t>Yardley East</t>
  </si>
  <si>
    <t>Yardley West &amp; Stechford</t>
  </si>
  <si>
    <t>Birmingham and England Ethnic group compared</t>
  </si>
  <si>
    <t>Black</t>
  </si>
  <si>
    <t>Asian</t>
  </si>
  <si>
    <t>Wards</t>
  </si>
  <si>
    <t xml:space="preserve">number </t>
  </si>
  <si>
    <t>percentage</t>
  </si>
  <si>
    <t>white other</t>
  </si>
  <si>
    <t>number</t>
  </si>
  <si>
    <t>2021 Census: Key Statistics for Birmingham and it's constituent areas</t>
  </si>
  <si>
    <t xml:space="preserve">2021 Census, but are analysed separately. All outputs, unless specified, are produced using only usual residents of the UK. </t>
  </si>
  <si>
    <t xml:space="preserve">For 2021 Census purposes, a usual resident of the UK is anyone who, on census day, was in the UK and had stayed or intended to </t>
  </si>
  <si>
    <t>Source: Office for National Statistics   © Crown Copyright 2022</t>
  </si>
  <si>
    <t>Transport and Connectivity, Place, Prosperity &amp; Sustainability</t>
  </si>
  <si>
    <t>Geography</t>
  </si>
  <si>
    <t>White:  English/Welsh/Scottish/Northern Irish/British</t>
  </si>
  <si>
    <t>White:  Irish</t>
  </si>
  <si>
    <t>White:  Gypsy or Irish Traveller</t>
  </si>
  <si>
    <t>Mixed or mulitple ethnic group:  White and Black Caribbean</t>
  </si>
  <si>
    <t xml:space="preserve"> Mixed or multiple ethnic group: White and Black African</t>
  </si>
  <si>
    <t>Mixed or multiple ethnic group: White and Asian</t>
  </si>
  <si>
    <t>Mixed or multiple ethic group: Other Mixed</t>
  </si>
  <si>
    <t xml:space="preserve"> Asian or Asian British: Indian</t>
  </si>
  <si>
    <t xml:space="preserve"> Asian or Asian British: Pakistani</t>
  </si>
  <si>
    <t>Asian or Asian British: Bangladeshi</t>
  </si>
  <si>
    <t>Asian or Asian British: Chinese</t>
  </si>
  <si>
    <t>Black African or Black British</t>
  </si>
  <si>
    <t xml:space="preserve"> Black Caribbean or Black British</t>
  </si>
  <si>
    <t>Other ethnic group: Arab</t>
  </si>
  <si>
    <t>Birmingham 2021</t>
  </si>
  <si>
    <t>birmingham 2021</t>
  </si>
  <si>
    <t>England 2021</t>
  </si>
  <si>
    <t>Birmingham 2011</t>
  </si>
  <si>
    <t>2021 usual resident</t>
  </si>
  <si>
    <t>White: Gypsy or Irish Traveller</t>
  </si>
  <si>
    <t>Constituencies</t>
  </si>
  <si>
    <t>White: Roma</t>
  </si>
  <si>
    <t xml:space="preserve"> Other ethnic group: Any other ethnic group</t>
  </si>
  <si>
    <t>Link to ONS 2021 Census geography products web page</t>
  </si>
  <si>
    <t>%</t>
  </si>
  <si>
    <t>Birmingham 2001</t>
  </si>
  <si>
    <t xml:space="preserve">range of supporting information are available on the ONS website. </t>
  </si>
  <si>
    <t>Link to ONS Census web page</t>
  </si>
  <si>
    <t>Link to Open Government Licence for Public Sector Information</t>
  </si>
  <si>
    <t>Link to Birmingham City Council Census web page</t>
  </si>
  <si>
    <t>White: Irish</t>
  </si>
  <si>
    <t>Black African</t>
  </si>
  <si>
    <t>Black Caribbean</t>
  </si>
  <si>
    <t>White but not British</t>
  </si>
  <si>
    <t>This table is part of the the first release of 2021 census data that add detail to the population estimates from the 2021 Census that were published in July 2022.</t>
  </si>
  <si>
    <t>Definition</t>
  </si>
  <si>
    <t>Notes</t>
  </si>
  <si>
    <t xml:space="preserve">The main population base for outputs from the 2021 Census is the usual resident population as at census day (21 March 2021). </t>
  </si>
  <si>
    <t xml:space="preserve">Further information about the census estimates, including details about the methodology used, information about data quality and a </t>
  </si>
  <si>
    <t>Ethnic Group</t>
  </si>
  <si>
    <t>The ethnic group that the person completing the census feels they belong to. This could be based on their culture, family background, identity or physical appearance.</t>
  </si>
  <si>
    <t>Asian, Asian British or Asian Welsh: Afghan</t>
  </si>
  <si>
    <t>Asian, Asian British or Asian Welsh: African unspecified</t>
  </si>
  <si>
    <t>Asian, Asian British or Asian Welsh: African Asian</t>
  </si>
  <si>
    <t>Asian, Asian British or Asian Welsh: Anglo Indian</t>
  </si>
  <si>
    <t>Asian, Asian British or Asian Welsh: Arab</t>
  </si>
  <si>
    <t>Asian, Asian British or Asian Welsh: Asian British</t>
  </si>
  <si>
    <t>Asian, Asian British or Asian Welsh: Bangladeshi, British Bangladeshi</t>
  </si>
  <si>
    <t>Asian, Asian British or Asian Welsh: Black and Asian</t>
  </si>
  <si>
    <t>Asian, Asian British or Asian Welsh: Chinese</t>
  </si>
  <si>
    <t>Asian, Asian British or Asian Welsh: English/Welsh/Scottish/Northern Irish/British</t>
  </si>
  <si>
    <t>Asian, Asian British or Asian Welsh: Filipino</t>
  </si>
  <si>
    <t>Asian, Asian British or Asian Welsh: Indian or British Indian</t>
  </si>
  <si>
    <t>Asian, Asian British or Asian Welsh: Indonesian</t>
  </si>
  <si>
    <t>Asian, Asian British or Asian Welsh: Iranian</t>
  </si>
  <si>
    <t>Asian, Asian British or Asian Welsh: Japanese</t>
  </si>
  <si>
    <t>Asian, Asian British or Asian Welsh: Kashmiri</t>
  </si>
  <si>
    <t>Asian, Asian British or Asian Welsh: Korean</t>
  </si>
  <si>
    <t>Asian, Asian British or Asian Welsh: Kurdish</t>
  </si>
  <si>
    <t>Asian, Asian British or Asian Welsh: Malaysian</t>
  </si>
  <si>
    <t>Asian, Asian British or Asian Welsh: Mauritian/Seychellois/Maldivian/Sao Tomean/St Helenian</t>
  </si>
  <si>
    <t>Asian, Asian British or Asian Welsh: Mixed South Asian</t>
  </si>
  <si>
    <t>Asian, Asian British or Asian Welsh: Myanmar or Burmese</t>
  </si>
  <si>
    <t>Asian, Asian British or Asian Welsh: Nepali (includes Gurkha)</t>
  </si>
  <si>
    <t>Asian, Asian British or Asian Welsh: Other Asian, Asian unspecified</t>
  </si>
  <si>
    <t>Asian, Asian British or Asian Welsh: Other East Asian/ East Asian unspecified</t>
  </si>
  <si>
    <t>Asian, Asian British or Asian Welsh: Other Middle East</t>
  </si>
  <si>
    <t>Asian, Asian British or Asian Welsh: Other Mixed</t>
  </si>
  <si>
    <t>Asian, Asian British or Asian Welsh: Pakistani or British Pakistani</t>
  </si>
  <si>
    <t>Asian, Asian British or Asian Welsh: Punjabi</t>
  </si>
  <si>
    <t>Asian, Asian British or Asian Welsh: Sikh</t>
  </si>
  <si>
    <t>Asian, Asian British or Asian Welsh: Sinhalese</t>
  </si>
  <si>
    <t>Asian, Asian British or Asian Welsh: Sri Lankan</t>
  </si>
  <si>
    <t>Asian, Asian British or Asian Welsh: Taiwanese</t>
  </si>
  <si>
    <t>Asian, Asian British or Asian Welsh: Tajikistani/Kazakhstani/Kyrgystani/Turkmenistani/Uzbekistani</t>
  </si>
  <si>
    <t>Asian, Asian British or Asian Welsh: Tamil</t>
  </si>
  <si>
    <t>Asian, Asian British or Asian Welsh: Thai</t>
  </si>
  <si>
    <t>Asian, Asian British or Asian Welsh: Turkish</t>
  </si>
  <si>
    <t>Asian, Asian British or Asian Welsh: Vietnamese</t>
  </si>
  <si>
    <t>Asian, Asian British or Asian Welsh: Any other ethnic group</t>
  </si>
  <si>
    <t>Black, Black British, Black Welsh of African background: African unspecified</t>
  </si>
  <si>
    <t>Black, Black British, Black Welsh of African background: Angolan</t>
  </si>
  <si>
    <t>Black, Black British, Black Welsh of African background: Arab</t>
  </si>
  <si>
    <t>Black, Black British, Black Welsh of African background: Black British</t>
  </si>
  <si>
    <t>Black, Black British, Black Welsh of African background: Cameroonian</t>
  </si>
  <si>
    <t>Black, Black British, Black Welsh of African background: Cote D'Ivoire</t>
  </si>
  <si>
    <t>Black, Black British, Black Welsh of African background: Democratic Republic of the Congo</t>
  </si>
  <si>
    <t>Black, Black British, Black Welsh of African background: English/Welsh/Scottish/Northern Irish/British</t>
  </si>
  <si>
    <t>Black, Black British, Black Welsh of African background: Eritrean</t>
  </si>
  <si>
    <t>Black, Black British, Black Welsh of African background: Ethiopian</t>
  </si>
  <si>
    <t>Black, Black British, Black Welsh of African background: Gambian</t>
  </si>
  <si>
    <t>Black, Black British, Black Welsh of African background: Ghanaian</t>
  </si>
  <si>
    <t>Black, Black British, Black Welsh of African background: Kenyan</t>
  </si>
  <si>
    <t>Black, Black British, Black Welsh of African background: Malawian</t>
  </si>
  <si>
    <t>Black, Black British, Black Welsh of African background: Mauritian/Seychellois/Maldivian/Sao Tomean/St Helenian</t>
  </si>
  <si>
    <t>Black, Black British, Black Welsh of African background: Mixed Black</t>
  </si>
  <si>
    <t>Black, Black British, Black Welsh of African background: Moroccan</t>
  </si>
  <si>
    <t>Black, Black British, Black Welsh of African background: Nigerian</t>
  </si>
  <si>
    <t>Black, Black British, Black Welsh of African background: Other Black, Black unspecified</t>
  </si>
  <si>
    <t>Black, Black British, Black Welsh of African background: Other Mixed</t>
  </si>
  <si>
    <t>Black, Black British, Black Welsh of African background: Other North African</t>
  </si>
  <si>
    <t>Black, Black British, Black Welsh of African background: Portuguese</t>
  </si>
  <si>
    <t>Black, Black British, Black Welsh of African background: Sierra Leone</t>
  </si>
  <si>
    <t>Black, Black British, Black Welsh of African background: Somali</t>
  </si>
  <si>
    <t>Black, Black British, Black Welsh of African background: Somalilander</t>
  </si>
  <si>
    <t>Black, Black British, Black Welsh of African background: South African</t>
  </si>
  <si>
    <t>Black, Black British, Black Welsh of African background: Sudanese</t>
  </si>
  <si>
    <t>Black, Black British, Black Welsh of African background: Tanzanian</t>
  </si>
  <si>
    <t>Black, Black British, Black Welsh of African background: Ugandan</t>
  </si>
  <si>
    <t>Black, Black British, Black Welsh of African background: Zambian</t>
  </si>
  <si>
    <t>Black, Black British, Black Welsh of African background: Zimbabwean</t>
  </si>
  <si>
    <t>Black, Black British, Black Welsh of African background: Any other ethnic group</t>
  </si>
  <si>
    <t>Black, Black British, Black Welsh or Caribbean background: African unspecified</t>
  </si>
  <si>
    <t>Black, Black British, Black Welsh or Caribbean background: Black and European</t>
  </si>
  <si>
    <t>Black, Black British, Black Welsh or Caribbean background: Black British</t>
  </si>
  <si>
    <t>Black, Black British, Black Welsh or Caribbean background: Black/African American</t>
  </si>
  <si>
    <t>Black, Black British, Black Welsh or Caribbean background: Caribbean</t>
  </si>
  <si>
    <t>Black, Black British, Black Welsh or Caribbean background: English/Welsh/Scottish/Northern Irish/British</t>
  </si>
  <si>
    <t>Black, Black British, Black Welsh or Caribbean background: Ghanaian</t>
  </si>
  <si>
    <t>Black, Black British, Black Welsh or Caribbean background: Mauritian/Seychellois/Maldivian/Sao Tomean/St Helenian</t>
  </si>
  <si>
    <t>Black, Black British, Black Welsh or Caribbean background: Mixed Black</t>
  </si>
  <si>
    <t>Black, Black British, Black Welsh or Caribbean background: Nigerian</t>
  </si>
  <si>
    <t>Black, Black British, Black Welsh or Caribbean background: Other Black, Black unspecified</t>
  </si>
  <si>
    <t>Black, Black British, Black Welsh or Caribbean background: Other Mixed</t>
  </si>
  <si>
    <t>Black, Black British, Black Welsh or Caribbean background: Polynesian/Micronesian/Melanesian</t>
  </si>
  <si>
    <t>Black, Black British, Black Welsh or Caribbean background: Somali</t>
  </si>
  <si>
    <t>Black, Black British, Black Welsh or Caribbean background: Any other ethnic group</t>
  </si>
  <si>
    <t>Mixed or Multiple ethnic groups: African unspecified</t>
  </si>
  <si>
    <t>Mixed or Multiple ethnic groups: African Asian</t>
  </si>
  <si>
    <t>Mixed or Multiple ethnic groups: African/Arab</t>
  </si>
  <si>
    <t>Mixed or Multiple ethnic groups: Anglo Indian</t>
  </si>
  <si>
    <t>Mixed or Multiple ethnic groups: Arab</t>
  </si>
  <si>
    <t>Mixed or Multiple ethnic groups: Asian (unspecified) and European</t>
  </si>
  <si>
    <t>Mixed or Multiple ethnic groups: Black and Asian</t>
  </si>
  <si>
    <t>Mixed or Multiple ethnic groups: Black and European</t>
  </si>
  <si>
    <t>Mixed or Multiple ethnic groups: Black and White (unspecified)</t>
  </si>
  <si>
    <t>Mixed or Multiple ethnic groups: Black British</t>
  </si>
  <si>
    <t>Mixed or Multiple ethnic groups: Brazilian</t>
  </si>
  <si>
    <t>Mixed or Multiple ethnic groups: Caribbean</t>
  </si>
  <si>
    <t>Mixed or Multiple ethnic groups: Caribbean Asian</t>
  </si>
  <si>
    <t>Mixed or Multiple ethnic groups: Chinese</t>
  </si>
  <si>
    <t>Mixed or Multiple ethnic groups: Chinese and other Asian</t>
  </si>
  <si>
    <t>Mixed or Multiple ethnic groups: Chinese and White</t>
  </si>
  <si>
    <t>Mixed or Multiple ethnic groups: English</t>
  </si>
  <si>
    <t>Mixed or Multiple ethnic groups: English/Welsh/Scottish/Northern Irish/British</t>
  </si>
  <si>
    <t>Mixed or Multiple ethnic groups: European and Black African</t>
  </si>
  <si>
    <t>Mixed or Multiple ethnic groups: European and Black Caribbean</t>
  </si>
  <si>
    <t>Mixed or Multiple ethnic groups: European and North African or Middle Eastern</t>
  </si>
  <si>
    <t>Mixed or Multiple ethnic groups: European Mixed, European unspecified, other European</t>
  </si>
  <si>
    <t>Mixed or Multiple ethnic groups: Greek Cypriot</t>
  </si>
  <si>
    <t>Mixed or Multiple ethnic groups: Hispanic or Latin American</t>
  </si>
  <si>
    <t>Mixed or Multiple ethnic groups: Indian or British Indian</t>
  </si>
  <si>
    <t>Mixed or Multiple ethnic groups: Iranian</t>
  </si>
  <si>
    <t>Mixed or Multiple ethnic groups: Italian</t>
  </si>
  <si>
    <t>Mixed or Multiple ethnic groups: Jewish</t>
  </si>
  <si>
    <t>Mixed or Multiple ethnic groups: Mauritian/Seychellois/Maldivian/Sao Tomean/St Helenian</t>
  </si>
  <si>
    <t>Mixed or Multiple ethnic groups: Mexican</t>
  </si>
  <si>
    <t>Mixed or Multiple ethnic groups: Mixed Black</t>
  </si>
  <si>
    <t>Mixed or Multiple ethnic groups: Mixed Irish</t>
  </si>
  <si>
    <t>Mixed or Multiple ethnic groups: Mixed South Asian</t>
  </si>
  <si>
    <t>Mixed or Multiple ethnic groups: Mixed White</t>
  </si>
  <si>
    <t>Mixed or Multiple ethnic groups: Moroccan</t>
  </si>
  <si>
    <t>Mixed or Multiple ethnic groups: Other Asian, Asian unspecified</t>
  </si>
  <si>
    <t>Mixed or Multiple ethnic groups: Other Middle East</t>
  </si>
  <si>
    <t>Mixed or Multiple ethnic groups: Other Mixed</t>
  </si>
  <si>
    <t>Mixed or Multiple ethnic groups: Other White, White unspecified</t>
  </si>
  <si>
    <t>Mixed or Multiple ethnic groups: Pakistani or British Pakistani</t>
  </si>
  <si>
    <t>Mixed or Multiple ethnic groups: Polynesian/Micronesian/Melanesian</t>
  </si>
  <si>
    <t>Mixed or Multiple ethnic groups: Portuguese</t>
  </si>
  <si>
    <t>Mixed or Multiple ethnic groups: South African</t>
  </si>
  <si>
    <t>Mixed or Multiple ethnic groups: South American</t>
  </si>
  <si>
    <t>Mixed or Multiple ethnic groups: South Asian and European</t>
  </si>
  <si>
    <t>Mixed or Multiple ethnic groups: Spanish</t>
  </si>
  <si>
    <t>Mixed or Multiple ethnic groups: Turkish</t>
  </si>
  <si>
    <t>Mixed or Multiple ethnic groups: Turkish Cypriot</t>
  </si>
  <si>
    <t>Mixed or Multiple ethnic groups: White African</t>
  </si>
  <si>
    <t>Mixed or Multiple ethnic groups: White and Arab</t>
  </si>
  <si>
    <t>Mixed or Multiple ethnic groups: White and Asian (unspecified)</t>
  </si>
  <si>
    <t>Mixed or Multiple ethnic groups: White and Black African</t>
  </si>
  <si>
    <t>Mixed or Multiple ethnic groups: White and Black Caribbean</t>
  </si>
  <si>
    <t>Mixed or Multiple ethnic groups: White and East Asian</t>
  </si>
  <si>
    <t>Mixed or Multiple ethnic groups: White and North African or Middle Eastern</t>
  </si>
  <si>
    <t>Mixed or Multiple ethnic groups: White and South Asian</t>
  </si>
  <si>
    <t>Mixed or Multiple ethnic groups: White Caribbean</t>
  </si>
  <si>
    <t>Mixed or Multiple ethnic groups: Any other ethnic group</t>
  </si>
  <si>
    <t>White: African unspecified</t>
  </si>
  <si>
    <t>White: Albanian</t>
  </si>
  <si>
    <t>White: Algerian</t>
  </si>
  <si>
    <t>White: Arab</t>
  </si>
  <si>
    <t>White: Argentinian</t>
  </si>
  <si>
    <t>White: Armenian</t>
  </si>
  <si>
    <t>White: Australian/New Zealander</t>
  </si>
  <si>
    <t>White: Austrian</t>
  </si>
  <si>
    <t>White: Belarusian</t>
  </si>
  <si>
    <t>White: Belgian</t>
  </si>
  <si>
    <t>White: Bosnian</t>
  </si>
  <si>
    <t>White: Brazilian</t>
  </si>
  <si>
    <t>White: Bulgarian</t>
  </si>
  <si>
    <t>White: Colombian</t>
  </si>
  <si>
    <t>White: Cornish</t>
  </si>
  <si>
    <t>White: Croatian</t>
  </si>
  <si>
    <t>White: Cypriot (part not stated)</t>
  </si>
  <si>
    <t>White: Czech</t>
  </si>
  <si>
    <t>White: Danish</t>
  </si>
  <si>
    <t>White: Dutch</t>
  </si>
  <si>
    <t>White: English, Welsh, Scottish, Northern Irish or British</t>
  </si>
  <si>
    <t>White: Estonian</t>
  </si>
  <si>
    <t>White: European Mixed</t>
  </si>
  <si>
    <t>White: Finnish</t>
  </si>
  <si>
    <t>White: French</t>
  </si>
  <si>
    <t>White: Georgian</t>
  </si>
  <si>
    <t>White: German</t>
  </si>
  <si>
    <t>White: Greek</t>
  </si>
  <si>
    <t>White: Greek Cypriot</t>
  </si>
  <si>
    <t>White: Hispanic or Latin American</t>
  </si>
  <si>
    <t>White: Hungarian</t>
  </si>
  <si>
    <t>White: Iranian</t>
  </si>
  <si>
    <t>White: Israeli</t>
  </si>
  <si>
    <t>White: Italian</t>
  </si>
  <si>
    <t>White: Jewish</t>
  </si>
  <si>
    <t>White: Kosovan</t>
  </si>
  <si>
    <t>White: Kurdish</t>
  </si>
  <si>
    <t>White: Latvian</t>
  </si>
  <si>
    <t>White: Lithuanian</t>
  </si>
  <si>
    <t>White: Maltese</t>
  </si>
  <si>
    <t>White: Mixed Irish</t>
  </si>
  <si>
    <t>White: Mixed White</t>
  </si>
  <si>
    <t>White: Moldovan</t>
  </si>
  <si>
    <t>White: North American</t>
  </si>
  <si>
    <t>White: North Macedonian</t>
  </si>
  <si>
    <t>White: Norwegian</t>
  </si>
  <si>
    <t>White: Other Eastern European</t>
  </si>
  <si>
    <t>White: Other Middle East</t>
  </si>
  <si>
    <t>White: Other Mixed</t>
  </si>
  <si>
    <t>White: Other North African</t>
  </si>
  <si>
    <t>White: Other Traveller</t>
  </si>
  <si>
    <t>White: Other White, White unspecified</t>
  </si>
  <si>
    <t>White: Polish</t>
  </si>
  <si>
    <t>White: Portuguese</t>
  </si>
  <si>
    <t>White: Romanian</t>
  </si>
  <si>
    <t>White: Russian</t>
  </si>
  <si>
    <t>White: Serbian</t>
  </si>
  <si>
    <t>White: Slovakian</t>
  </si>
  <si>
    <t>White: Slovenian</t>
  </si>
  <si>
    <t>White: South African</t>
  </si>
  <si>
    <t>White: South American</t>
  </si>
  <si>
    <t>White: Spanish</t>
  </si>
  <si>
    <t>White: Swedish</t>
  </si>
  <si>
    <t>White: Swiss</t>
  </si>
  <si>
    <t>White: Turkish</t>
  </si>
  <si>
    <t>White: Turkish Cypriot</t>
  </si>
  <si>
    <t>White: Ukrainian</t>
  </si>
  <si>
    <t>White: White African</t>
  </si>
  <si>
    <t>White: White and North African or Middle Eastern</t>
  </si>
  <si>
    <t>White: White Caribbean</t>
  </si>
  <si>
    <t>White: Zimbabwean</t>
  </si>
  <si>
    <t>White: Any other ethnic group</t>
  </si>
  <si>
    <t>Other ethnic group: Afghan</t>
  </si>
  <si>
    <t>Other ethnic group: African unspecified</t>
  </si>
  <si>
    <t>Other ethnic group: African Asian</t>
  </si>
  <si>
    <t>Other ethnic group: Albanian</t>
  </si>
  <si>
    <t>Other ethnic group: Algerian</t>
  </si>
  <si>
    <t>Other ethnic group: Armenian</t>
  </si>
  <si>
    <t>Other ethnic group: Asian British</t>
  </si>
  <si>
    <t>Other ethnic group: Bangladeshi, British Bangladeshi</t>
  </si>
  <si>
    <t>Other ethnic group: Black and Asian</t>
  </si>
  <si>
    <t>Other ethnic group: Brazilian</t>
  </si>
  <si>
    <t>Other ethnic group: Bulgarian</t>
  </si>
  <si>
    <t>Other ethnic group: Caribbean</t>
  </si>
  <si>
    <t>Other ethnic group: Caribbean Asian</t>
  </si>
  <si>
    <t>Other ethnic group: Chinese</t>
  </si>
  <si>
    <t>Other ethnic group: Colombian</t>
  </si>
  <si>
    <t>Other ethnic group: Cornish</t>
  </si>
  <si>
    <t>Other ethnic group: Cypriot (part not stated)</t>
  </si>
  <si>
    <t>Other ethnic group: Czech</t>
  </si>
  <si>
    <t>Other ethnic group: East Asian/ East Asian unspecified</t>
  </si>
  <si>
    <t>Other ethnic group: English</t>
  </si>
  <si>
    <t>Other ethnic group: English/Welsh/Scottish/Northern Irish/British</t>
  </si>
  <si>
    <t>Other ethnic group: European Mixed, European unspecified, other European</t>
  </si>
  <si>
    <t>Other ethnic group: Filipino</t>
  </si>
  <si>
    <t>Other ethnic group: Greek</t>
  </si>
  <si>
    <t>Other ethnic group: Greek Cypriot</t>
  </si>
  <si>
    <t>Other ethnic group: Gypsy/Romany</t>
  </si>
  <si>
    <t>Other ethnic group: Indian or British Indian</t>
  </si>
  <si>
    <t>Other ethnic group: Iranian</t>
  </si>
  <si>
    <t>Other ethnic group: Italian</t>
  </si>
  <si>
    <t>Other ethnic group: Japanese</t>
  </si>
  <si>
    <t>Other ethnic group: Jewish</t>
  </si>
  <si>
    <t>Other ethnic group: Kashmiri</t>
  </si>
  <si>
    <t>Other ethnic group: Kurdish</t>
  </si>
  <si>
    <t>Other ethnic group: Hispanic or Latin American</t>
  </si>
  <si>
    <t>Other ethnic group: Lithuanian</t>
  </si>
  <si>
    <t>Other ethnic group: Mauritian/Seychellois/Maldivian/Sao Tomean/St Helenian</t>
  </si>
  <si>
    <t>Other ethnic group: Mexican</t>
  </si>
  <si>
    <t>Other ethnic group: Moroccan</t>
  </si>
  <si>
    <t>Other ethnic group: Muslim</t>
  </si>
  <si>
    <t>Other ethnic group: Nepali (includes Gurkha)</t>
  </si>
  <si>
    <t>Other ethnic group: North African</t>
  </si>
  <si>
    <t>Other ethnic group: Other Asian, Asian unspecified</t>
  </si>
  <si>
    <t>Other ethnic group: Other Eastern European</t>
  </si>
  <si>
    <t>Other ethnic group: Other Middle East</t>
  </si>
  <si>
    <t>Other ethnic group: Other Mixed</t>
  </si>
  <si>
    <t>Other ethnic group: Other White, White unspecified</t>
  </si>
  <si>
    <t>Other ethnic group: Pakistani or British Pakistani</t>
  </si>
  <si>
    <t>Other ethnic group: Polish</t>
  </si>
  <si>
    <t>Other ethnic group: Polynesia/Micronesia/Melanesia</t>
  </si>
  <si>
    <t>Other ethnic group: Portuguese</t>
  </si>
  <si>
    <t>Other ethnic group: Punjabi</t>
  </si>
  <si>
    <t>Other ethnic group: Roma</t>
  </si>
  <si>
    <t>Other ethnic group: Romanian</t>
  </si>
  <si>
    <t>Other ethnic group: Sikh</t>
  </si>
  <si>
    <t>Other ethnic group: Slovakian</t>
  </si>
  <si>
    <t>Other ethnic group: Somali</t>
  </si>
  <si>
    <t>Other ethnic group: Somalilander</t>
  </si>
  <si>
    <t>Other ethnic group: South American</t>
  </si>
  <si>
    <t>Other ethnic group: Spanish</t>
  </si>
  <si>
    <t>Other ethnic group: Sri Lankan</t>
  </si>
  <si>
    <t>Other ethnic group: Tamil</t>
  </si>
  <si>
    <t>Other ethnic group: Thai</t>
  </si>
  <si>
    <t>Other ethnic group: Turkish</t>
  </si>
  <si>
    <t>Other ethnic group: Turkish Cypriot</t>
  </si>
  <si>
    <t>Other ethnic group: Vietnamese</t>
  </si>
  <si>
    <t>Other ethnic group: White African</t>
  </si>
  <si>
    <t>Other ethnic group: Any other ethnic group</t>
  </si>
  <si>
    <t>Detailed Ethnic group</t>
  </si>
  <si>
    <t>All Ethnic groups</t>
  </si>
  <si>
    <t>Totals may differ between tables for the same variable due to disclosure control measures. The lower geographies are most affected.</t>
  </si>
  <si>
    <t>Birmingham, Edgbaston</t>
  </si>
  <si>
    <t>Birmingham, Erdington</t>
  </si>
  <si>
    <t>Birmingham, Hall Green</t>
  </si>
  <si>
    <t>Birmingham, Hodge Hill</t>
  </si>
  <si>
    <t>Birmingham, Ladywood</t>
  </si>
  <si>
    <t>Birmingham, Northfield</t>
  </si>
  <si>
    <t>Birmingham, Perry Barr</t>
  </si>
  <si>
    <t>Birmingham, Selly Oak</t>
  </si>
  <si>
    <t>Birmingham, Yardley</t>
  </si>
  <si>
    <t>White but not 'White British'</t>
  </si>
  <si>
    <t>All people (number)</t>
  </si>
  <si>
    <t>2021 Census Key Statistics - Birmingham</t>
  </si>
  <si>
    <t>All people (percent)</t>
  </si>
  <si>
    <t>Ward results are ONS and Parliamentary constituencies results are calculated by BCC using GIS to allocate whole output areas to the WPC in which the population weighted centroid falls.</t>
  </si>
  <si>
    <t>Jamuary 2023</t>
  </si>
  <si>
    <t>TS021</t>
  </si>
  <si>
    <t>Constituencies (BCC)</t>
  </si>
  <si>
    <t>wards (ONS)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</si>
</sst>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"/>
    <numFmt numFmtId="165" formatCode="0.0"/>
    <numFmt numFmtId="166" formatCode="#,##0.0"/>
  </numFmts>
  <fonts count="61" x14ac:knownFonts="1">
    <font>
      <sz val="10"/>
      <name val="Arial"/>
    </font>
    <font>
      <u/>
      <sz val="10"/>
      <color indexed="12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Tahom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ahoma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10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dotted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dotted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dotted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dotted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/>
      <top/>
      <bottom style="dotted">
        <color theme="1" tint="0.499984740745262"/>
      </bottom>
      <diagonal/>
    </border>
    <border>
      <left style="medium">
        <color theme="1" tint="0.499984740745262"/>
      </left>
      <right/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theme="1" tint="0.499984740745262"/>
      </left>
      <right/>
      <top style="dotted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dotted">
        <color theme="1" tint="0.499984740745262"/>
      </top>
      <bottom/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/>
      <bottom style="dotted">
        <color theme="1" tint="0.499984740745262"/>
      </bottom>
      <diagonal/>
    </border>
    <border>
      <left/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/>
      <right style="thin">
        <color theme="1" tint="0.499984740745262"/>
      </right>
      <top style="dotted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dotted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/>
      <bottom style="dotted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/>
      <bottom style="dotted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indexed="64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dotted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dotted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dotted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 style="dotted">
        <color theme="1" tint="0.499984740745262"/>
      </top>
      <bottom/>
      <diagonal/>
    </border>
    <border>
      <left style="medium">
        <color indexed="64"/>
      </left>
      <right/>
      <top/>
      <bottom style="dotted">
        <color theme="1" tint="0.499984740745262"/>
      </bottom>
      <diagonal/>
    </border>
    <border>
      <left style="medium">
        <color indexed="64"/>
      </left>
      <right/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indexed="64"/>
      </left>
      <right/>
      <top style="dotted">
        <color theme="1" tint="0.499984740745262"/>
      </top>
      <bottom style="medium">
        <color indexed="64"/>
      </bottom>
      <diagonal/>
    </border>
    <border>
      <left/>
      <right style="thin">
        <color theme="1" tint="0.499984740745262"/>
      </right>
      <top style="dotted">
        <color theme="1" tint="0.499984740745262"/>
      </top>
      <bottom style="medium">
        <color indexed="64"/>
      </bottom>
      <diagonal/>
    </border>
  </borders>
  <cellStyleXfs count="95">
    <xf numFmtId="0" fontId="0" fillId="0" borderId="0"/>
    <xf numFmtId="0" fontId="12" fillId="2" borderId="0" applyNumberFormat="0" applyBorder="0" applyAlignment="0" applyProtection="0"/>
    <xf numFmtId="0" fontId="36" fillId="33" borderId="0" applyNumberFormat="0" applyBorder="0" applyAlignment="0" applyProtection="0"/>
    <xf numFmtId="0" fontId="12" fillId="3" borderId="0" applyNumberFormat="0" applyBorder="0" applyAlignment="0" applyProtection="0"/>
    <xf numFmtId="0" fontId="36" fillId="37" borderId="0" applyNumberFormat="0" applyBorder="0" applyAlignment="0" applyProtection="0"/>
    <xf numFmtId="0" fontId="12" fillId="4" borderId="0" applyNumberFormat="0" applyBorder="0" applyAlignment="0" applyProtection="0"/>
    <xf numFmtId="0" fontId="36" fillId="41" borderId="0" applyNumberFormat="0" applyBorder="0" applyAlignment="0" applyProtection="0"/>
    <xf numFmtId="0" fontId="12" fillId="5" borderId="0" applyNumberFormat="0" applyBorder="0" applyAlignment="0" applyProtection="0"/>
    <xf numFmtId="0" fontId="36" fillId="45" borderId="0" applyNumberFormat="0" applyBorder="0" applyAlignment="0" applyProtection="0"/>
    <xf numFmtId="0" fontId="12" fillId="6" borderId="0" applyNumberFormat="0" applyBorder="0" applyAlignment="0" applyProtection="0"/>
    <xf numFmtId="0" fontId="36" fillId="49" borderId="0" applyNumberFormat="0" applyBorder="0" applyAlignment="0" applyProtection="0"/>
    <xf numFmtId="0" fontId="12" fillId="7" borderId="0" applyNumberFormat="0" applyBorder="0" applyAlignment="0" applyProtection="0"/>
    <xf numFmtId="0" fontId="36" fillId="53" borderId="0" applyNumberFormat="0" applyBorder="0" applyAlignment="0" applyProtection="0"/>
    <xf numFmtId="0" fontId="12" fillId="8" borderId="0" applyNumberFormat="0" applyBorder="0" applyAlignment="0" applyProtection="0"/>
    <xf numFmtId="0" fontId="36" fillId="34" borderId="0" applyNumberFormat="0" applyBorder="0" applyAlignment="0" applyProtection="0"/>
    <xf numFmtId="0" fontId="12" fillId="9" borderId="0" applyNumberFormat="0" applyBorder="0" applyAlignment="0" applyProtection="0"/>
    <xf numFmtId="0" fontId="36" fillId="38" borderId="0" applyNumberFormat="0" applyBorder="0" applyAlignment="0" applyProtection="0"/>
    <xf numFmtId="0" fontId="12" fillId="10" borderId="0" applyNumberFormat="0" applyBorder="0" applyAlignment="0" applyProtection="0"/>
    <xf numFmtId="0" fontId="36" fillId="42" borderId="0" applyNumberFormat="0" applyBorder="0" applyAlignment="0" applyProtection="0"/>
    <xf numFmtId="0" fontId="12" fillId="5" borderId="0" applyNumberFormat="0" applyBorder="0" applyAlignment="0" applyProtection="0"/>
    <xf numFmtId="0" fontId="36" fillId="46" borderId="0" applyNumberFormat="0" applyBorder="0" applyAlignment="0" applyProtection="0"/>
    <xf numFmtId="0" fontId="12" fillId="8" borderId="0" applyNumberFormat="0" applyBorder="0" applyAlignment="0" applyProtection="0"/>
    <xf numFmtId="0" fontId="36" fillId="50" borderId="0" applyNumberFormat="0" applyBorder="0" applyAlignment="0" applyProtection="0"/>
    <xf numFmtId="0" fontId="12" fillId="11" borderId="0" applyNumberFormat="0" applyBorder="0" applyAlignment="0" applyProtection="0"/>
    <xf numFmtId="0" fontId="36" fillId="54" borderId="0" applyNumberFormat="0" applyBorder="0" applyAlignment="0" applyProtection="0"/>
    <xf numFmtId="0" fontId="15" fillId="12" borderId="0" applyNumberFormat="0" applyBorder="0" applyAlignment="0" applyProtection="0"/>
    <xf numFmtId="0" fontId="52" fillId="35" borderId="0" applyNumberFormat="0" applyBorder="0" applyAlignment="0" applyProtection="0"/>
    <xf numFmtId="0" fontId="15" fillId="9" borderId="0" applyNumberFormat="0" applyBorder="0" applyAlignment="0" applyProtection="0"/>
    <xf numFmtId="0" fontId="52" fillId="39" borderId="0" applyNumberFormat="0" applyBorder="0" applyAlignment="0" applyProtection="0"/>
    <xf numFmtId="0" fontId="15" fillId="10" borderId="0" applyNumberFormat="0" applyBorder="0" applyAlignment="0" applyProtection="0"/>
    <xf numFmtId="0" fontId="52" fillId="43" borderId="0" applyNumberFormat="0" applyBorder="0" applyAlignment="0" applyProtection="0"/>
    <xf numFmtId="0" fontId="15" fillId="13" borderId="0" applyNumberFormat="0" applyBorder="0" applyAlignment="0" applyProtection="0"/>
    <xf numFmtId="0" fontId="52" fillId="47" borderId="0" applyNumberFormat="0" applyBorder="0" applyAlignment="0" applyProtection="0"/>
    <xf numFmtId="0" fontId="15" fillId="14" borderId="0" applyNumberFormat="0" applyBorder="0" applyAlignment="0" applyProtection="0"/>
    <xf numFmtId="0" fontId="52" fillId="51" borderId="0" applyNumberFormat="0" applyBorder="0" applyAlignment="0" applyProtection="0"/>
    <xf numFmtId="0" fontId="15" fillId="15" borderId="0" applyNumberFormat="0" applyBorder="0" applyAlignment="0" applyProtection="0"/>
    <xf numFmtId="0" fontId="52" fillId="55" borderId="0" applyNumberFormat="0" applyBorder="0" applyAlignment="0" applyProtection="0"/>
    <xf numFmtId="0" fontId="15" fillId="16" borderId="0" applyNumberFormat="0" applyBorder="0" applyAlignment="0" applyProtection="0"/>
    <xf numFmtId="0" fontId="52" fillId="32" borderId="0" applyNumberFormat="0" applyBorder="0" applyAlignment="0" applyProtection="0"/>
    <xf numFmtId="0" fontId="15" fillId="17" borderId="0" applyNumberFormat="0" applyBorder="0" applyAlignment="0" applyProtection="0"/>
    <xf numFmtId="0" fontId="52" fillId="36" borderId="0" applyNumberFormat="0" applyBorder="0" applyAlignment="0" applyProtection="0"/>
    <xf numFmtId="0" fontId="15" fillId="18" borderId="0" applyNumberFormat="0" applyBorder="0" applyAlignment="0" applyProtection="0"/>
    <xf numFmtId="0" fontId="52" fillId="40" borderId="0" applyNumberFormat="0" applyBorder="0" applyAlignment="0" applyProtection="0"/>
    <xf numFmtId="0" fontId="15" fillId="13" borderId="0" applyNumberFormat="0" applyBorder="0" applyAlignment="0" applyProtection="0"/>
    <xf numFmtId="0" fontId="52" fillId="44" borderId="0" applyNumberFormat="0" applyBorder="0" applyAlignment="0" applyProtection="0"/>
    <xf numFmtId="0" fontId="15" fillId="14" borderId="0" applyNumberFormat="0" applyBorder="0" applyAlignment="0" applyProtection="0"/>
    <xf numFmtId="0" fontId="52" fillId="48" borderId="0" applyNumberFormat="0" applyBorder="0" applyAlignment="0" applyProtection="0"/>
    <xf numFmtId="0" fontId="15" fillId="19" borderId="0" applyNumberFormat="0" applyBorder="0" applyAlignment="0" applyProtection="0"/>
    <xf numFmtId="0" fontId="52" fillId="52" borderId="0" applyNumberFormat="0" applyBorder="0" applyAlignment="0" applyProtection="0"/>
    <xf numFmtId="0" fontId="16" fillId="3" borderId="0" applyNumberFormat="0" applyBorder="0" applyAlignment="0" applyProtection="0"/>
    <xf numFmtId="0" fontId="42" fillId="26" borderId="0" applyNumberFormat="0" applyBorder="0" applyAlignment="0" applyProtection="0"/>
    <xf numFmtId="0" fontId="17" fillId="20" borderId="1" applyNumberFormat="0" applyAlignment="0" applyProtection="0"/>
    <xf numFmtId="0" fontId="46" fillId="29" borderId="27" applyNumberFormat="0" applyAlignment="0" applyProtection="0"/>
    <xf numFmtId="0" fontId="18" fillId="21" borderId="2" applyNumberFormat="0" applyAlignment="0" applyProtection="0"/>
    <xf numFmtId="0" fontId="48" fillId="30" borderId="30" applyNumberFormat="0" applyAlignment="0" applyProtection="0"/>
    <xf numFmtId="0" fontId="1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41" fillId="25" borderId="0" applyNumberFormat="0" applyBorder="0" applyAlignment="0" applyProtection="0"/>
    <xf numFmtId="0" fontId="21" fillId="0" borderId="3" applyNumberFormat="0" applyFill="0" applyAlignment="0" applyProtection="0"/>
    <xf numFmtId="0" fontId="38" fillId="0" borderId="24" applyNumberFormat="0" applyFill="0" applyAlignment="0" applyProtection="0"/>
    <xf numFmtId="0" fontId="22" fillId="0" borderId="4" applyNumberFormat="0" applyFill="0" applyAlignment="0" applyProtection="0"/>
    <xf numFmtId="0" fontId="39" fillId="0" borderId="25" applyNumberFormat="0" applyFill="0" applyAlignment="0" applyProtection="0"/>
    <xf numFmtId="0" fontId="23" fillId="0" borderId="5" applyNumberFormat="0" applyFill="0" applyAlignment="0" applyProtection="0"/>
    <xf numFmtId="0" fontId="40" fillId="0" borderId="26" applyNumberFormat="0" applyFill="0" applyAlignment="0" applyProtection="0"/>
    <xf numFmtId="0" fontId="2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24" fillId="7" borderId="1" applyNumberFormat="0" applyAlignment="0" applyProtection="0"/>
    <xf numFmtId="0" fontId="44" fillId="28" borderId="27" applyNumberFormat="0" applyAlignment="0" applyProtection="0"/>
    <xf numFmtId="0" fontId="25" fillId="0" borderId="6" applyNumberFormat="0" applyFill="0" applyAlignment="0" applyProtection="0"/>
    <xf numFmtId="0" fontId="47" fillId="0" borderId="29" applyNumberFormat="0" applyFill="0" applyAlignment="0" applyProtection="0"/>
    <xf numFmtId="0" fontId="26" fillId="22" borderId="0" applyNumberFormat="0" applyBorder="0" applyAlignment="0" applyProtection="0"/>
    <xf numFmtId="0" fontId="43" fillId="27" borderId="0" applyNumberFormat="0" applyBorder="0" applyAlignment="0" applyProtection="0"/>
    <xf numFmtId="0" fontId="12" fillId="0" borderId="0"/>
    <xf numFmtId="0" fontId="6" fillId="0" borderId="0"/>
    <xf numFmtId="0" fontId="12" fillId="0" borderId="0"/>
    <xf numFmtId="0" fontId="36" fillId="0" borderId="0"/>
    <xf numFmtId="0" fontId="14" fillId="23" borderId="7" applyNumberFormat="0" applyFont="0" applyAlignment="0" applyProtection="0"/>
    <xf numFmtId="0" fontId="36" fillId="31" borderId="31" applyNumberFormat="0" applyFont="0" applyAlignment="0" applyProtection="0"/>
    <xf numFmtId="0" fontId="28" fillId="20" borderId="8" applyNumberFormat="0" applyAlignment="0" applyProtection="0"/>
    <xf numFmtId="0" fontId="45" fillId="29" borderId="28" applyNumberFormat="0" applyAlignment="0" applyProtection="0"/>
    <xf numFmtId="0" fontId="8" fillId="0" borderId="0">
      <alignment horizontal="left"/>
    </xf>
    <xf numFmtId="0" fontId="7" fillId="0" borderId="0">
      <alignment horizontal="left"/>
    </xf>
    <xf numFmtId="0" fontId="7" fillId="0" borderId="0">
      <alignment horizontal="center" vertical="center" wrapText="1"/>
    </xf>
    <xf numFmtId="0" fontId="7" fillId="0" borderId="0">
      <alignment horizontal="left" vertical="center" wrapText="1"/>
    </xf>
    <xf numFmtId="0" fontId="7" fillId="0" borderId="0">
      <alignment horizontal="right"/>
    </xf>
    <xf numFmtId="0" fontId="2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51" fillId="0" borderId="32" applyNumberFormat="0" applyFill="0" applyAlignment="0" applyProtection="0"/>
    <xf numFmtId="0" fontId="3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64" fontId="27" fillId="0" borderId="0"/>
    <xf numFmtId="0" fontId="1" fillId="0" borderId="0" applyNumberFormat="0" applyFill="0" applyBorder="0" applyAlignment="0" applyProtection="0"/>
  </cellStyleXfs>
  <cellXfs count="20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/>
    </xf>
    <xf numFmtId="3" fontId="3" fillId="0" borderId="0" xfId="0" applyNumberFormat="1" applyFont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3" fontId="7" fillId="0" borderId="0" xfId="0" applyNumberFormat="1" applyFont="1" applyBorder="1"/>
    <xf numFmtId="0" fontId="7" fillId="0" borderId="0" xfId="0" applyFont="1" applyBorder="1" applyAlignment="1">
      <alignment horizontal="right" wrapText="1"/>
    </xf>
    <xf numFmtId="0" fontId="32" fillId="24" borderId="0" xfId="76" applyFont="1" applyFill="1"/>
    <xf numFmtId="0" fontId="6" fillId="24" borderId="0" xfId="76" applyFont="1" applyFill="1"/>
    <xf numFmtId="3" fontId="0" fillId="0" borderId="0" xfId="0" applyNumberFormat="1"/>
    <xf numFmtId="165" fontId="0" fillId="0" borderId="0" xfId="0" applyNumberFormat="1"/>
    <xf numFmtId="0" fontId="5" fillId="0" borderId="0" xfId="0" applyFont="1" applyBorder="1"/>
    <xf numFmtId="0" fontId="3" fillId="0" borderId="0" xfId="0" applyFont="1" applyBorder="1"/>
    <xf numFmtId="0" fontId="2" fillId="0" borderId="0" xfId="0" applyFont="1" applyBorder="1"/>
    <xf numFmtId="3" fontId="7" fillId="0" borderId="0" xfId="0" applyNumberFormat="1" applyFont="1" applyBorder="1" applyProtection="1">
      <protection locked="0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wrapText="1"/>
    </xf>
    <xf numFmtId="3" fontId="7" fillId="0" borderId="0" xfId="0" applyNumberFormat="1" applyFont="1" applyBorder="1" applyAlignment="1">
      <alignment horizontal="left" wrapText="1"/>
    </xf>
    <xf numFmtId="165" fontId="7" fillId="0" borderId="15" xfId="84" applyNumberFormat="1" applyFont="1" applyBorder="1" applyAlignment="1">
      <alignment horizontal="right" wrapText="1"/>
    </xf>
    <xf numFmtId="165" fontId="7" fillId="0" borderId="14" xfId="84" applyNumberFormat="1" applyFont="1" applyBorder="1" applyAlignment="1">
      <alignment horizontal="right" wrapText="1"/>
    </xf>
    <xf numFmtId="0" fontId="10" fillId="0" borderId="0" xfId="0" applyFont="1" applyBorder="1" applyAlignment="1">
      <alignment horizontal="left"/>
    </xf>
    <xf numFmtId="0" fontId="7" fillId="0" borderId="0" xfId="84" applyFont="1" applyBorder="1" applyAlignment="1">
      <alignment horizontal="right" wrapText="1"/>
    </xf>
    <xf numFmtId="0" fontId="35" fillId="24" borderId="0" xfId="76" applyFont="1" applyFill="1" applyAlignment="1">
      <alignment horizontal="left"/>
    </xf>
    <xf numFmtId="0" fontId="9" fillId="0" borderId="0" xfId="0" applyFont="1" applyBorder="1"/>
    <xf numFmtId="3" fontId="7" fillId="0" borderId="14" xfId="0" applyNumberFormat="1" applyFont="1" applyBorder="1"/>
    <xf numFmtId="3" fontId="7" fillId="0" borderId="18" xfId="0" applyNumberFormat="1" applyFont="1" applyBorder="1"/>
    <xf numFmtId="3" fontId="3" fillId="0" borderId="22" xfId="0" applyNumberFormat="1" applyFont="1" applyBorder="1"/>
    <xf numFmtId="165" fontId="7" fillId="0" borderId="16" xfId="84" applyNumberFormat="1" applyFont="1" applyBorder="1" applyAlignment="1">
      <alignment horizontal="right" wrapText="1"/>
    </xf>
    <xf numFmtId="165" fontId="7" fillId="0" borderId="17" xfId="84" applyNumberFormat="1" applyFont="1" applyBorder="1" applyAlignment="1">
      <alignment horizontal="right" wrapText="1"/>
    </xf>
    <xf numFmtId="0" fontId="8" fillId="0" borderId="21" xfId="0" applyFont="1" applyFill="1" applyBorder="1" applyAlignment="1">
      <alignment horizontal="left"/>
    </xf>
    <xf numFmtId="3" fontId="7" fillId="0" borderId="22" xfId="0" applyNumberFormat="1" applyFont="1" applyBorder="1"/>
    <xf numFmtId="165" fontId="7" fillId="0" borderId="18" xfId="84" applyNumberFormat="1" applyFont="1" applyBorder="1" applyAlignment="1">
      <alignment horizontal="right" wrapText="1"/>
    </xf>
    <xf numFmtId="165" fontId="7" fillId="0" borderId="19" xfId="84" applyNumberFormat="1" applyFont="1" applyBorder="1" applyAlignment="1">
      <alignment horizontal="right" wrapText="1"/>
    </xf>
    <xf numFmtId="0" fontId="4" fillId="0" borderId="10" xfId="0" applyFont="1" applyBorder="1"/>
    <xf numFmtId="0" fontId="0" fillId="0" borderId="0" xfId="0" applyBorder="1"/>
    <xf numFmtId="165" fontId="0" fillId="0" borderId="0" xfId="0" applyNumberFormat="1" applyBorder="1"/>
    <xf numFmtId="3" fontId="33" fillId="0" borderId="0" xfId="0" applyNumberFormat="1" applyFont="1" applyBorder="1"/>
    <xf numFmtId="0" fontId="4" fillId="0" borderId="0" xfId="0" applyFont="1"/>
    <xf numFmtId="0" fontId="0" fillId="0" borderId="11" xfId="0" applyBorder="1"/>
    <xf numFmtId="165" fontId="0" fillId="0" borderId="11" xfId="0" applyNumberFormat="1" applyBorder="1"/>
    <xf numFmtId="3" fontId="0" fillId="0" borderId="11" xfId="0" applyNumberFormat="1" applyBorder="1"/>
    <xf numFmtId="0" fontId="0" fillId="0" borderId="12" xfId="0" applyBorder="1"/>
    <xf numFmtId="3" fontId="0" fillId="0" borderId="12" xfId="0" applyNumberFormat="1" applyBorder="1"/>
    <xf numFmtId="165" fontId="0" fillId="0" borderId="12" xfId="0" applyNumberFormat="1" applyBorder="1"/>
    <xf numFmtId="0" fontId="0" fillId="0" borderId="13" xfId="0" applyBorder="1"/>
    <xf numFmtId="165" fontId="0" fillId="0" borderId="13" xfId="0" applyNumberFormat="1" applyBorder="1"/>
    <xf numFmtId="3" fontId="0" fillId="0" borderId="13" xfId="0" applyNumberFormat="1" applyBorder="1"/>
    <xf numFmtId="0" fontId="4" fillId="0" borderId="10" xfId="0" applyFont="1" applyBorder="1" applyAlignment="1">
      <alignment horizontal="right" wrapText="1"/>
    </xf>
    <xf numFmtId="3" fontId="0" fillId="0" borderId="0" xfId="0" applyNumberFormat="1" applyBorder="1"/>
    <xf numFmtId="0" fontId="53" fillId="24" borderId="0" xfId="76" applyFont="1" applyFill="1"/>
    <xf numFmtId="0" fontId="54" fillId="24" borderId="0" xfId="76" applyFont="1" applyFill="1"/>
    <xf numFmtId="0" fontId="4" fillId="24" borderId="0" xfId="76" applyFont="1" applyFill="1"/>
    <xf numFmtId="0" fontId="55" fillId="24" borderId="0" xfId="76" applyFont="1" applyFill="1"/>
    <xf numFmtId="0" fontId="1" fillId="24" borderId="0" xfId="67" applyNumberFormat="1" applyFill="1" applyBorder="1" applyAlignment="1" applyProtection="1"/>
    <xf numFmtId="164" fontId="6" fillId="24" borderId="0" xfId="93" applyFont="1" applyFill="1" applyAlignment="1" applyProtection="1">
      <alignment horizontal="right"/>
      <protection locked="0"/>
    </xf>
    <xf numFmtId="0" fontId="1" fillId="24" borderId="0" xfId="67" applyFill="1" applyBorder="1" applyAlignment="1" applyProtection="1"/>
    <xf numFmtId="14" fontId="6" fillId="24" borderId="0" xfId="76" quotePrefix="1" applyNumberFormat="1" applyFont="1" applyFill="1" applyAlignment="1">
      <alignment horizontal="left"/>
    </xf>
    <xf numFmtId="0" fontId="8" fillId="0" borderId="21" xfId="0" applyFont="1" applyFill="1" applyBorder="1" applyAlignment="1"/>
    <xf numFmtId="0" fontId="8" fillId="0" borderId="22" xfId="0" applyFont="1" applyFill="1" applyBorder="1" applyAlignment="1"/>
    <xf numFmtId="0" fontId="3" fillId="0" borderId="0" xfId="0" applyFont="1" applyAlignment="1">
      <alignment wrapText="1"/>
    </xf>
    <xf numFmtId="0" fontId="3" fillId="0" borderId="0" xfId="0" applyFont="1" applyAlignment="1"/>
    <xf numFmtId="166" fontId="6" fillId="0" borderId="0" xfId="0" applyNumberFormat="1" applyFont="1" applyAlignment="1"/>
    <xf numFmtId="0" fontId="7" fillId="0" borderId="0" xfId="0" applyFont="1" applyAlignment="1"/>
    <xf numFmtId="4" fontId="7" fillId="0" borderId="22" xfId="0" applyNumberFormat="1" applyFont="1" applyBorder="1" applyAlignment="1">
      <alignment horizontal="right"/>
    </xf>
    <xf numFmtId="4" fontId="3" fillId="0" borderId="22" xfId="0" applyNumberFormat="1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165" fontId="7" fillId="0" borderId="18" xfId="0" applyNumberFormat="1" applyFont="1" applyBorder="1" applyAlignment="1">
      <alignment horizontal="right"/>
    </xf>
    <xf numFmtId="165" fontId="7" fillId="0" borderId="19" xfId="0" applyNumberFormat="1" applyFont="1" applyBorder="1" applyAlignment="1">
      <alignment horizontal="right"/>
    </xf>
    <xf numFmtId="165" fontId="7" fillId="0" borderId="14" xfId="0" applyNumberFormat="1" applyFont="1" applyBorder="1" applyAlignment="1">
      <alignment horizontal="right"/>
    </xf>
    <xf numFmtId="165" fontId="7" fillId="0" borderId="15" xfId="0" applyNumberFormat="1" applyFont="1" applyBorder="1" applyAlignment="1">
      <alignment horizontal="right"/>
    </xf>
    <xf numFmtId="165" fontId="7" fillId="0" borderId="20" xfId="0" applyNumberFormat="1" applyFont="1" applyBorder="1" applyAlignment="1">
      <alignment horizontal="right"/>
    </xf>
    <xf numFmtId="0" fontId="1" fillId="0" borderId="0" xfId="67" applyFill="1" applyAlignment="1" applyProtection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165" fontId="0" fillId="0" borderId="13" xfId="0" applyNumberFormat="1" applyBorder="1" applyAlignment="1">
      <alignment horizontal="right"/>
    </xf>
    <xf numFmtId="3" fontId="0" fillId="0" borderId="13" xfId="0" applyNumberFormat="1" applyBorder="1" applyAlignment="1">
      <alignment horizontal="right"/>
    </xf>
    <xf numFmtId="165" fontId="0" fillId="0" borderId="11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0" fontId="3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" fillId="24" borderId="0" xfId="94" applyFill="1" applyBorder="1"/>
    <xf numFmtId="0" fontId="1" fillId="24" borderId="0" xfId="94" applyNumberFormat="1" applyFill="1" applyBorder="1" applyAlignment="1" applyProtection="1"/>
    <xf numFmtId="0" fontId="7" fillId="0" borderId="22" xfId="0" applyFont="1" applyBorder="1" applyAlignment="1">
      <alignment horizontal="right"/>
    </xf>
    <xf numFmtId="3" fontId="7" fillId="0" borderId="18" xfId="0" applyNumberFormat="1" applyFont="1" applyBorder="1" applyProtection="1">
      <protection locked="0"/>
    </xf>
    <xf numFmtId="3" fontId="7" fillId="0" borderId="14" xfId="0" applyNumberFormat="1" applyFont="1" applyBorder="1" applyProtection="1">
      <protection locked="0"/>
    </xf>
    <xf numFmtId="0" fontId="56" fillId="0" borderId="0" xfId="77" applyFont="1" applyAlignment="1">
      <alignment wrapText="1"/>
    </xf>
    <xf numFmtId="0" fontId="6" fillId="0" borderId="0" xfId="0" applyFont="1" applyBorder="1"/>
    <xf numFmtId="0" fontId="7" fillId="0" borderId="37" xfId="84" applyFont="1" applyBorder="1" applyAlignment="1">
      <alignment horizontal="right" wrapText="1"/>
    </xf>
    <xf numFmtId="0" fontId="7" fillId="0" borderId="38" xfId="84" applyFont="1" applyBorder="1" applyAlignment="1">
      <alignment horizontal="right" wrapText="1"/>
    </xf>
    <xf numFmtId="0" fontId="6" fillId="0" borderId="11" xfId="0" applyFont="1" applyBorder="1"/>
    <xf numFmtId="0" fontId="7" fillId="0" borderId="39" xfId="75" applyFont="1" applyBorder="1" applyAlignment="1">
      <alignment horizontal="left"/>
    </xf>
    <xf numFmtId="0" fontId="7" fillId="0" borderId="44" xfId="75" applyFont="1" applyBorder="1" applyAlignment="1">
      <alignment horizontal="left"/>
    </xf>
    <xf numFmtId="0" fontId="57" fillId="0" borderId="35" xfId="77" applyFont="1" applyBorder="1" applyAlignment="1">
      <alignment horizontal="right" wrapText="1"/>
    </xf>
    <xf numFmtId="3" fontId="57" fillId="0" borderId="13" xfId="77" applyNumberFormat="1" applyFont="1" applyBorder="1" applyAlignment="1">
      <alignment horizontal="right"/>
    </xf>
    <xf numFmtId="3" fontId="7" fillId="0" borderId="13" xfId="0" applyNumberFormat="1" applyFont="1" applyBorder="1" applyAlignment="1">
      <alignment horizontal="right" wrapText="1"/>
    </xf>
    <xf numFmtId="3" fontId="7" fillId="0" borderId="13" xfId="0" applyNumberFormat="1" applyFont="1" applyBorder="1" applyAlignment="1" applyProtection="1">
      <alignment horizontal="right"/>
      <protection locked="0"/>
    </xf>
    <xf numFmtId="3" fontId="7" fillId="0" borderId="11" xfId="0" applyNumberFormat="1" applyFont="1" applyBorder="1" applyAlignment="1">
      <alignment horizontal="right" wrapText="1"/>
    </xf>
    <xf numFmtId="3" fontId="7" fillId="0" borderId="11" xfId="0" applyNumberFormat="1" applyFont="1" applyBorder="1" applyAlignment="1" applyProtection="1">
      <alignment horizontal="right"/>
      <protection locked="0"/>
    </xf>
    <xf numFmtId="166" fontId="7" fillId="0" borderId="13" xfId="0" applyNumberFormat="1" applyFont="1" applyBorder="1" applyAlignment="1" applyProtection="1">
      <alignment horizontal="right"/>
      <protection locked="0"/>
    </xf>
    <xf numFmtId="166" fontId="7" fillId="0" borderId="45" xfId="0" applyNumberFormat="1" applyFont="1" applyBorder="1" applyAlignment="1" applyProtection="1">
      <alignment horizontal="right"/>
      <protection locked="0"/>
    </xf>
    <xf numFmtId="166" fontId="7" fillId="0" borderId="11" xfId="0" applyNumberFormat="1" applyFont="1" applyBorder="1" applyAlignment="1" applyProtection="1">
      <alignment horizontal="right"/>
      <protection locked="0"/>
    </xf>
    <xf numFmtId="166" fontId="7" fillId="0" borderId="40" xfId="0" applyNumberFormat="1" applyFont="1" applyBorder="1" applyAlignment="1" applyProtection="1">
      <alignment horizontal="right"/>
      <protection locked="0"/>
    </xf>
    <xf numFmtId="166" fontId="7" fillId="0" borderId="42" xfId="0" applyNumberFormat="1" applyFont="1" applyBorder="1" applyAlignment="1" applyProtection="1">
      <alignment horizontal="right"/>
      <protection locked="0"/>
    </xf>
    <xf numFmtId="166" fontId="7" fillId="0" borderId="43" xfId="0" applyNumberFormat="1" applyFont="1" applyBorder="1" applyAlignment="1" applyProtection="1">
      <alignment horizontal="right"/>
      <protection locked="0"/>
    </xf>
    <xf numFmtId="0" fontId="7" fillId="0" borderId="41" xfId="75" applyFont="1" applyBorder="1" applyAlignment="1">
      <alignment horizontal="left"/>
    </xf>
    <xf numFmtId="3" fontId="57" fillId="0" borderId="46" xfId="77" applyNumberFormat="1" applyFont="1" applyBorder="1" applyAlignment="1">
      <alignment horizontal="right"/>
    </xf>
    <xf numFmtId="3" fontId="7" fillId="0" borderId="42" xfId="0" applyNumberFormat="1" applyFont="1" applyBorder="1" applyAlignment="1">
      <alignment horizontal="right" wrapText="1"/>
    </xf>
    <xf numFmtId="3" fontId="7" fillId="0" borderId="42" xfId="0" applyNumberFormat="1" applyFont="1" applyBorder="1" applyAlignment="1" applyProtection="1">
      <alignment horizontal="right"/>
      <protection locked="0"/>
    </xf>
    <xf numFmtId="0" fontId="57" fillId="0" borderId="34" xfId="77" applyFont="1" applyBorder="1" applyAlignment="1">
      <alignment horizontal="left" wrapText="1"/>
    </xf>
    <xf numFmtId="0" fontId="59" fillId="24" borderId="0" xfId="76" applyFont="1" applyFill="1"/>
    <xf numFmtId="0" fontId="58" fillId="24" borderId="0" xfId="76" applyFont="1" applyFill="1"/>
    <xf numFmtId="0" fontId="6" fillId="0" borderId="34" xfId="0" applyFont="1" applyBorder="1"/>
    <xf numFmtId="0" fontId="6" fillId="0" borderId="35" xfId="0" applyFont="1" applyBorder="1" applyAlignment="1">
      <alignment horizontal="right" wrapText="1"/>
    </xf>
    <xf numFmtId="0" fontId="6" fillId="0" borderId="33" xfId="0" applyFont="1" applyBorder="1"/>
    <xf numFmtId="0" fontId="0" fillId="0" borderId="47" xfId="0" applyBorder="1"/>
    <xf numFmtId="165" fontId="0" fillId="0" borderId="47" xfId="0" applyNumberFormat="1" applyBorder="1" applyAlignment="1">
      <alignment horizontal="right"/>
    </xf>
    <xf numFmtId="3" fontId="0" fillId="0" borderId="47" xfId="0" applyNumberFormat="1" applyBorder="1" applyAlignment="1">
      <alignment horizontal="right"/>
    </xf>
    <xf numFmtId="3" fontId="0" fillId="0" borderId="47" xfId="0" applyNumberFormat="1" applyBorder="1"/>
    <xf numFmtId="165" fontId="0" fillId="0" borderId="47" xfId="0" applyNumberFormat="1" applyBorder="1"/>
    <xf numFmtId="3" fontId="3" fillId="0" borderId="0" xfId="0" applyNumberFormat="1" applyFont="1" applyBorder="1"/>
    <xf numFmtId="3" fontId="0" fillId="0" borderId="33" xfId="0" applyNumberFormat="1" applyBorder="1"/>
    <xf numFmtId="3" fontId="3" fillId="0" borderId="0" xfId="0" applyNumberFormat="1" applyFont="1" applyFill="1"/>
    <xf numFmtId="0" fontId="3" fillId="0" borderId="0" xfId="0" applyFont="1" applyFill="1"/>
    <xf numFmtId="0" fontId="3" fillId="0" borderId="48" xfId="0" applyFont="1" applyBorder="1" applyAlignment="1">
      <alignment horizontal="right" wrapText="1"/>
    </xf>
    <xf numFmtId="3" fontId="0" fillId="0" borderId="0" xfId="0" applyNumberFormat="1" applyBorder="1" applyAlignment="1">
      <alignment horizontal="right"/>
    </xf>
    <xf numFmtId="0" fontId="60" fillId="0" borderId="0" xfId="0" applyFont="1" applyFill="1"/>
    <xf numFmtId="0" fontId="8" fillId="0" borderId="22" xfId="0" applyFont="1" applyBorder="1" applyAlignment="1"/>
    <xf numFmtId="0" fontId="5" fillId="0" borderId="49" xfId="0" applyFont="1" applyFill="1" applyBorder="1" applyAlignment="1">
      <alignment wrapText="1"/>
    </xf>
    <xf numFmtId="0" fontId="7" fillId="0" borderId="50" xfId="75" applyFont="1" applyBorder="1" applyAlignment="1">
      <alignment horizontal="left"/>
    </xf>
    <xf numFmtId="0" fontId="7" fillId="0" borderId="51" xfId="75" applyFont="1" applyBorder="1" applyAlignment="1">
      <alignment horizontal="left"/>
    </xf>
    <xf numFmtId="0" fontId="7" fillId="0" borderId="51" xfId="75" applyFont="1" applyBorder="1"/>
    <xf numFmtId="0" fontId="7" fillId="0" borderId="52" xfId="75" applyFont="1" applyBorder="1"/>
    <xf numFmtId="0" fontId="7" fillId="0" borderId="50" xfId="0" applyFont="1" applyFill="1" applyBorder="1" applyAlignment="1">
      <alignment horizontal="left" wrapText="1"/>
    </xf>
    <xf numFmtId="0" fontId="7" fillId="0" borderId="51" xfId="0" applyFont="1" applyFill="1" applyBorder="1" applyAlignment="1">
      <alignment horizontal="left"/>
    </xf>
    <xf numFmtId="0" fontId="7" fillId="0" borderId="53" xfId="0" applyFont="1" applyFill="1" applyBorder="1" applyAlignment="1">
      <alignment horizontal="left"/>
    </xf>
    <xf numFmtId="0" fontId="7" fillId="0" borderId="50" xfId="0" applyFont="1" applyFill="1" applyBorder="1" applyAlignment="1">
      <alignment horizontal="left"/>
    </xf>
    <xf numFmtId="0" fontId="7" fillId="0" borderId="54" xfId="84" applyFont="1" applyBorder="1" applyAlignment="1">
      <alignment horizontal="right" wrapText="1"/>
    </xf>
    <xf numFmtId="3" fontId="7" fillId="0" borderId="55" xfId="0" applyNumberFormat="1" applyFont="1" applyBorder="1"/>
    <xf numFmtId="3" fontId="7" fillId="0" borderId="56" xfId="0" applyNumberFormat="1" applyFont="1" applyBorder="1"/>
    <xf numFmtId="165" fontId="7" fillId="0" borderId="55" xfId="84" applyNumberFormat="1" applyFont="1" applyBorder="1" applyAlignment="1">
      <alignment horizontal="right" wrapText="1"/>
    </xf>
    <xf numFmtId="165" fontId="7" fillId="0" borderId="56" xfId="84" applyNumberFormat="1" applyFont="1" applyBorder="1" applyAlignment="1">
      <alignment horizontal="right" wrapText="1"/>
    </xf>
    <xf numFmtId="165" fontId="7" fillId="0" borderId="58" xfId="84" applyNumberFormat="1" applyFont="1" applyBorder="1" applyAlignment="1">
      <alignment horizontal="right" wrapText="1"/>
    </xf>
    <xf numFmtId="165" fontId="7" fillId="0" borderId="55" xfId="0" applyNumberFormat="1" applyFont="1" applyBorder="1" applyAlignment="1">
      <alignment horizontal="right"/>
    </xf>
    <xf numFmtId="165" fontId="7" fillId="0" borderId="56" xfId="0" applyNumberFormat="1" applyFont="1" applyBorder="1" applyAlignment="1">
      <alignment horizontal="right"/>
    </xf>
    <xf numFmtId="165" fontId="7" fillId="0" borderId="57" xfId="0" applyNumberFormat="1" applyFont="1" applyBorder="1" applyAlignment="1">
      <alignment horizontal="right"/>
    </xf>
    <xf numFmtId="0" fontId="7" fillId="0" borderId="36" xfId="84" applyFont="1" applyBorder="1" applyAlignment="1">
      <alignment wrapText="1"/>
    </xf>
    <xf numFmtId="3" fontId="7" fillId="0" borderId="59" xfId="0" applyNumberFormat="1" applyFont="1" applyBorder="1"/>
    <xf numFmtId="3" fontId="7" fillId="0" borderId="60" xfId="0" applyNumberFormat="1" applyFont="1" applyBorder="1"/>
    <xf numFmtId="3" fontId="7" fillId="0" borderId="61" xfId="0" applyNumberFormat="1" applyFont="1" applyBorder="1"/>
    <xf numFmtId="3" fontId="7" fillId="0" borderId="62" xfId="0" applyNumberFormat="1" applyFont="1" applyBorder="1"/>
    <xf numFmtId="3" fontId="7" fillId="0" borderId="63" xfId="0" applyNumberFormat="1" applyFont="1" applyBorder="1"/>
    <xf numFmtId="3" fontId="7" fillId="0" borderId="64" xfId="0" applyNumberFormat="1" applyFont="1" applyBorder="1"/>
    <xf numFmtId="0" fontId="8" fillId="0" borderId="63" xfId="0" applyFont="1" applyBorder="1" applyAlignment="1"/>
    <xf numFmtId="0" fontId="8" fillId="0" borderId="64" xfId="0" applyFont="1" applyBorder="1" applyAlignment="1"/>
    <xf numFmtId="3" fontId="7" fillId="0" borderId="59" xfId="0" applyNumberFormat="1" applyFont="1" applyBorder="1" applyProtection="1">
      <protection locked="0"/>
    </xf>
    <xf numFmtId="3" fontId="7" fillId="0" borderId="60" xfId="0" applyNumberFormat="1" applyFont="1" applyBorder="1" applyProtection="1">
      <protection locked="0"/>
    </xf>
    <xf numFmtId="3" fontId="7" fillId="0" borderId="61" xfId="0" applyNumberFormat="1" applyFont="1" applyBorder="1" applyProtection="1">
      <protection locked="0"/>
    </xf>
    <xf numFmtId="3" fontId="7" fillId="0" borderId="62" xfId="0" applyNumberFormat="1" applyFont="1" applyBorder="1" applyProtection="1">
      <protection locked="0"/>
    </xf>
    <xf numFmtId="3" fontId="7" fillId="0" borderId="65" xfId="0" applyNumberFormat="1" applyFont="1" applyBorder="1"/>
    <xf numFmtId="3" fontId="7" fillId="0" borderId="66" xfId="0" applyNumberFormat="1" applyFont="1" applyBorder="1"/>
    <xf numFmtId="3" fontId="7" fillId="0" borderId="67" xfId="0" applyNumberFormat="1" applyFont="1" applyBorder="1"/>
    <xf numFmtId="0" fontId="7" fillId="0" borderId="36" xfId="84" applyFont="1" applyBorder="1" applyAlignment="1">
      <alignment horizontal="right" wrapText="1"/>
    </xf>
    <xf numFmtId="3" fontId="7" fillId="0" borderId="59" xfId="84" applyNumberFormat="1" applyFont="1" applyBorder="1" applyAlignment="1">
      <alignment horizontal="right" wrapText="1"/>
    </xf>
    <xf numFmtId="165" fontId="7" fillId="0" borderId="60" xfId="84" applyNumberFormat="1" applyFont="1" applyBorder="1" applyAlignment="1">
      <alignment horizontal="right" wrapText="1"/>
    </xf>
    <xf numFmtId="3" fontId="7" fillId="0" borderId="61" xfId="84" applyNumberFormat="1" applyFont="1" applyBorder="1" applyAlignment="1">
      <alignment horizontal="right" wrapText="1"/>
    </xf>
    <xf numFmtId="165" fontId="7" fillId="0" borderId="62" xfId="84" applyNumberFormat="1" applyFont="1" applyBorder="1" applyAlignment="1">
      <alignment horizontal="right" wrapText="1"/>
    </xf>
    <xf numFmtId="3" fontId="7" fillId="0" borderId="68" xfId="84" applyNumberFormat="1" applyFont="1" applyBorder="1" applyAlignment="1">
      <alignment horizontal="right" wrapText="1"/>
    </xf>
    <xf numFmtId="165" fontId="7" fillId="0" borderId="69" xfId="84" applyNumberFormat="1" applyFont="1" applyBorder="1" applyAlignment="1">
      <alignment horizontal="right" wrapText="1"/>
    </xf>
    <xf numFmtId="4" fontId="7" fillId="0" borderId="64" xfId="0" applyNumberFormat="1" applyFont="1" applyBorder="1" applyAlignment="1">
      <alignment horizontal="right"/>
    </xf>
    <xf numFmtId="165" fontId="7" fillId="0" borderId="60" xfId="0" applyNumberFormat="1" applyFont="1" applyBorder="1" applyAlignment="1">
      <alignment horizontal="right"/>
    </xf>
    <xf numFmtId="0" fontId="8" fillId="0" borderId="63" xfId="0" applyFont="1" applyFill="1" applyBorder="1" applyAlignment="1"/>
    <xf numFmtId="0" fontId="8" fillId="0" borderId="64" xfId="0" applyFont="1" applyFill="1" applyBorder="1" applyAlignment="1"/>
    <xf numFmtId="165" fontId="7" fillId="0" borderId="62" xfId="0" applyNumberFormat="1" applyFont="1" applyBorder="1" applyAlignment="1">
      <alignment horizontal="right"/>
    </xf>
    <xf numFmtId="165" fontId="7" fillId="0" borderId="66" xfId="0" applyNumberFormat="1" applyFont="1" applyBorder="1" applyAlignment="1">
      <alignment horizontal="right"/>
    </xf>
    <xf numFmtId="165" fontId="7" fillId="0" borderId="67" xfId="0" applyNumberFormat="1" applyFont="1" applyBorder="1" applyAlignment="1">
      <alignment horizontal="right"/>
    </xf>
    <xf numFmtId="165" fontId="7" fillId="0" borderId="59" xfId="84" applyNumberFormat="1" applyFont="1" applyBorder="1" applyAlignment="1">
      <alignment horizontal="right" wrapText="1"/>
    </xf>
    <xf numFmtId="165" fontId="7" fillId="0" borderId="61" xfId="84" applyNumberFormat="1" applyFont="1" applyBorder="1" applyAlignment="1">
      <alignment horizontal="right" wrapText="1"/>
    </xf>
    <xf numFmtId="165" fontId="7" fillId="0" borderId="68" xfId="84" applyNumberFormat="1" applyFont="1" applyBorder="1" applyAlignment="1">
      <alignment horizontal="right" wrapText="1"/>
    </xf>
    <xf numFmtId="4" fontId="7" fillId="0" borderId="63" xfId="0" applyNumberFormat="1" applyFont="1" applyBorder="1" applyAlignment="1">
      <alignment horizontal="right"/>
    </xf>
    <xf numFmtId="165" fontId="7" fillId="0" borderId="59" xfId="0" applyNumberFormat="1" applyFont="1" applyBorder="1" applyAlignment="1">
      <alignment horizontal="right"/>
    </xf>
    <xf numFmtId="165" fontId="7" fillId="0" borderId="61" xfId="0" applyNumberFormat="1" applyFont="1" applyBorder="1" applyAlignment="1">
      <alignment horizontal="right"/>
    </xf>
    <xf numFmtId="165" fontId="7" fillId="0" borderId="65" xfId="0" applyNumberFormat="1" applyFont="1" applyBorder="1" applyAlignment="1">
      <alignment horizontal="right"/>
    </xf>
    <xf numFmtId="166" fontId="0" fillId="0" borderId="13" xfId="0" applyNumberFormat="1" applyBorder="1"/>
    <xf numFmtId="3" fontId="7" fillId="0" borderId="70" xfId="0" applyNumberFormat="1" applyFont="1" applyBorder="1"/>
    <xf numFmtId="3" fontId="7" fillId="0" borderId="71" xfId="0" applyNumberFormat="1" applyFont="1" applyBorder="1"/>
    <xf numFmtId="0" fontId="8" fillId="0" borderId="63" xfId="0" applyFont="1" applyBorder="1" applyAlignment="1">
      <alignment horizontal="left"/>
    </xf>
    <xf numFmtId="3" fontId="3" fillId="0" borderId="64" xfId="0" applyNumberFormat="1" applyFont="1" applyBorder="1"/>
    <xf numFmtId="0" fontId="7" fillId="0" borderId="70" xfId="0" applyFont="1" applyBorder="1" applyAlignment="1">
      <alignment horizontal="left"/>
    </xf>
    <xf numFmtId="0" fontId="7" fillId="0" borderId="71" xfId="0" applyFont="1" applyBorder="1" applyAlignment="1">
      <alignment horizontal="left"/>
    </xf>
    <xf numFmtId="0" fontId="7" fillId="0" borderId="70" xfId="75" applyFont="1" applyBorder="1" applyAlignment="1">
      <alignment horizontal="left"/>
    </xf>
    <xf numFmtId="0" fontId="7" fillId="0" borderId="71" xfId="75" applyFont="1" applyBorder="1" applyAlignment="1">
      <alignment horizontal="left"/>
    </xf>
    <xf numFmtId="0" fontId="7" fillId="0" borderId="71" xfId="75" applyFont="1" applyBorder="1"/>
    <xf numFmtId="0" fontId="7" fillId="0" borderId="72" xfId="75" applyFont="1" applyBorder="1"/>
    <xf numFmtId="3" fontId="7" fillId="0" borderId="73" xfId="0" applyNumberFormat="1" applyFont="1" applyBorder="1"/>
    <xf numFmtId="0" fontId="6" fillId="0" borderId="0" xfId="0" applyFont="1" applyBorder="1" applyAlignment="1"/>
    <xf numFmtId="0" fontId="0" fillId="0" borderId="0" xfId="0" applyAlignment="1"/>
  </cellXfs>
  <cellStyles count="95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Hyperlink" xfId="67" builtinId="8"/>
    <cellStyle name="Hyperlink_r21ewrttableks101ewladv1_tcm77-290562 2" xfId="94" xr:uid="{DB3AAE22-6FFE-45AD-B3E4-8516FDE32296}"/>
    <cellStyle name="Input" xfId="68" builtinId="20" customBuiltin="1"/>
    <cellStyle name="Input 2" xfId="69" xr:uid="{00000000-0005-0000-0000-000045000000}"/>
    <cellStyle name="Linked Cell" xfId="70" builtinId="24" customBuiltin="1"/>
    <cellStyle name="Linked Cell 2" xfId="71" xr:uid="{00000000-0005-0000-0000-000047000000}"/>
    <cellStyle name="Neutral" xfId="72" builtinId="28" customBuiltin="1"/>
    <cellStyle name="Neutral 2" xfId="73" xr:uid="{00000000-0005-0000-0000-000049000000}"/>
    <cellStyle name="Normal" xfId="0" builtinId="0"/>
    <cellStyle name="Normal 2" xfId="74" xr:uid="{00000000-0005-0000-0000-00004B000000}"/>
    <cellStyle name="Normal 2 2" xfId="75" xr:uid="{00000000-0005-0000-0000-00004C000000}"/>
    <cellStyle name="Normal 2_r21ewrttableks101ewladv1_tcm77-290562" xfId="76" xr:uid="{00000000-0005-0000-0000-00004D000000}"/>
    <cellStyle name="Normal 3" xfId="77" xr:uid="{00000000-0005-0000-0000-00004E000000}"/>
    <cellStyle name="Normal_WebframesCC" xfId="93" xr:uid="{00000000-0005-0000-0000-00004F000000}"/>
    <cellStyle name="Note" xfId="78" builtinId="10" customBuiltin="1"/>
    <cellStyle name="Note 2" xfId="79" xr:uid="{00000000-0005-0000-0000-000051000000}"/>
    <cellStyle name="Output" xfId="80" builtinId="21" customBuiltin="1"/>
    <cellStyle name="Output 2" xfId="81" xr:uid="{00000000-0005-0000-0000-000053000000}"/>
    <cellStyle name="Style1" xfId="82" xr:uid="{00000000-0005-0000-0000-000054000000}"/>
    <cellStyle name="Style2" xfId="83" xr:uid="{00000000-0005-0000-0000-000055000000}"/>
    <cellStyle name="Style3" xfId="84" xr:uid="{00000000-0005-0000-0000-000056000000}"/>
    <cellStyle name="Style4" xfId="85" xr:uid="{00000000-0005-0000-0000-000057000000}"/>
    <cellStyle name="Style5" xfId="86" xr:uid="{00000000-0005-0000-0000-000058000000}"/>
    <cellStyle name="Title" xfId="87" builtinId="15" customBuiltin="1"/>
    <cellStyle name="Title 2" xfId="88" xr:uid="{00000000-0005-0000-0000-00005A000000}"/>
    <cellStyle name="Total" xfId="89" builtinId="25" customBuiltin="1"/>
    <cellStyle name="Total 2" xfId="90" xr:uid="{00000000-0005-0000-0000-00005C000000}"/>
    <cellStyle name="Warning Text" xfId="91" builtinId="11" customBuiltin="1"/>
    <cellStyle name="Warning Text 2" xfId="92" xr:uid="{00000000-0005-0000-0000-00005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/>
              <a:t>2021 Census: Population by Ethnic group
 Birmingham 2001 to 2021</a:t>
            </a:r>
          </a:p>
        </c:rich>
      </c:tx>
      <c:layout>
        <c:manualLayout>
          <c:xMode val="edge"/>
          <c:yMode val="edge"/>
          <c:x val="0.364766891978552"/>
          <c:y val="2.04082178641108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92746113989635E-2"/>
          <c:y val="0.14455782312925169"/>
          <c:w val="0.90984455958549226"/>
          <c:h val="0.68537414965986398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1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data'!$A$4:$A$13</c:f>
              <c:strCache>
                <c:ptCount val="10"/>
                <c:pt idx="0">
                  <c:v>White British</c:v>
                </c:pt>
                <c:pt idx="1">
                  <c:v>Pakistani</c:v>
                </c:pt>
                <c:pt idx="2">
                  <c:v>Indian</c:v>
                </c:pt>
                <c:pt idx="3">
                  <c:v>White but not 'White British'</c:v>
                </c:pt>
                <c:pt idx="4">
                  <c:v>Black Caribbean</c:v>
                </c:pt>
                <c:pt idx="5">
                  <c:v>Mixed</c:v>
                </c:pt>
                <c:pt idx="6">
                  <c:v>Bangladeshi</c:v>
                </c:pt>
                <c:pt idx="7">
                  <c:v>Black African</c:v>
                </c:pt>
                <c:pt idx="8">
                  <c:v>Chinese</c:v>
                </c:pt>
                <c:pt idx="9">
                  <c:v>Other ethnicity</c:v>
                </c:pt>
              </c:strCache>
            </c:strRef>
          </c:cat>
          <c:val>
            <c:numRef>
              <c:f>'chart data'!$D$4:$D$13</c:f>
              <c:numCache>
                <c:formatCode>0.0</c:formatCode>
                <c:ptCount val="10"/>
                <c:pt idx="0">
                  <c:v>42.903446697678973</c:v>
                </c:pt>
                <c:pt idx="1">
                  <c:v>17.040636829408466</c:v>
                </c:pt>
                <c:pt idx="2">
                  <c:v>5.8099154352872944</c:v>
                </c:pt>
                <c:pt idx="3">
                  <c:v>5.7119174930693966</c:v>
                </c:pt>
                <c:pt idx="4">
                  <c:v>3.9057682532085156</c:v>
                </c:pt>
                <c:pt idx="5">
                  <c:v>4.8217258468262472</c:v>
                </c:pt>
                <c:pt idx="6">
                  <c:v>4.2126887246467444</c:v>
                </c:pt>
                <c:pt idx="7">
                  <c:v>5.8363801202177958</c:v>
                </c:pt>
                <c:pt idx="8">
                  <c:v>1.0906419825979412</c:v>
                </c:pt>
                <c:pt idx="9">
                  <c:v>8.6668786170586287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9-49EA-B1DD-5750457C8A89}"/>
            </c:ext>
          </c:extLst>
        </c:ser>
        <c:ser>
          <c:idx val="1"/>
          <c:order val="1"/>
          <c:tx>
            <c:v>2011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'chart data'!$A$4:$A$13</c:f>
              <c:strCache>
                <c:ptCount val="10"/>
                <c:pt idx="0">
                  <c:v>White British</c:v>
                </c:pt>
                <c:pt idx="1">
                  <c:v>Pakistani</c:v>
                </c:pt>
                <c:pt idx="2">
                  <c:v>Indian</c:v>
                </c:pt>
                <c:pt idx="3">
                  <c:v>White but not 'White British'</c:v>
                </c:pt>
                <c:pt idx="4">
                  <c:v>Black Caribbean</c:v>
                </c:pt>
                <c:pt idx="5">
                  <c:v>Mixed</c:v>
                </c:pt>
                <c:pt idx="6">
                  <c:v>Bangladeshi</c:v>
                </c:pt>
                <c:pt idx="7">
                  <c:v>Black African</c:v>
                </c:pt>
                <c:pt idx="8">
                  <c:v>Chinese</c:v>
                </c:pt>
                <c:pt idx="9">
                  <c:v>Other ethnicity</c:v>
                </c:pt>
              </c:strCache>
            </c:strRef>
          </c:cat>
          <c:val>
            <c:numRef>
              <c:f>'chart data'!$I$4:$I$13</c:f>
              <c:numCache>
                <c:formatCode>0.0</c:formatCode>
                <c:ptCount val="10"/>
                <c:pt idx="0">
                  <c:v>53.140082661957322</c:v>
                </c:pt>
                <c:pt idx="1">
                  <c:v>13.47818591019016</c:v>
                </c:pt>
                <c:pt idx="2">
                  <c:v>6.0222078291217986</c:v>
                </c:pt>
                <c:pt idx="3">
                  <c:v>4.7918773210815946</c:v>
                </c:pt>
                <c:pt idx="4">
                  <c:v>4.439795162365046</c:v>
                </c:pt>
                <c:pt idx="5">
                  <c:v>4.4364402238489529</c:v>
                </c:pt>
                <c:pt idx="6">
                  <c:v>3.0317461057085211</c:v>
                </c:pt>
                <c:pt idx="7">
                  <c:v>2.7949433621143567</c:v>
                </c:pt>
                <c:pt idx="8">
                  <c:v>1.1846660671267282</c:v>
                </c:pt>
                <c:pt idx="9">
                  <c:v>6.6800553564855161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C1-4331-AB5E-6B7F61F39E43}"/>
            </c:ext>
          </c:extLst>
        </c:ser>
        <c:ser>
          <c:idx val="2"/>
          <c:order val="2"/>
          <c:tx>
            <c:v>2001</c:v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'chart data'!$A$4:$A$13</c:f>
              <c:strCache>
                <c:ptCount val="10"/>
                <c:pt idx="0">
                  <c:v>White British</c:v>
                </c:pt>
                <c:pt idx="1">
                  <c:v>Pakistani</c:v>
                </c:pt>
                <c:pt idx="2">
                  <c:v>Indian</c:v>
                </c:pt>
                <c:pt idx="3">
                  <c:v>White but not 'White British'</c:v>
                </c:pt>
                <c:pt idx="4">
                  <c:v>Black Caribbean</c:v>
                </c:pt>
                <c:pt idx="5">
                  <c:v>Mixed</c:v>
                </c:pt>
                <c:pt idx="6">
                  <c:v>Bangladeshi</c:v>
                </c:pt>
                <c:pt idx="7">
                  <c:v>Black African</c:v>
                </c:pt>
                <c:pt idx="8">
                  <c:v>Chinese</c:v>
                </c:pt>
                <c:pt idx="9">
                  <c:v>Other ethnicity</c:v>
                </c:pt>
              </c:strCache>
            </c:strRef>
          </c:cat>
          <c:val>
            <c:numRef>
              <c:f>'chart data'!$K$4:$K$13</c:f>
              <c:numCache>
                <c:formatCode>0.0</c:formatCode>
                <c:ptCount val="10"/>
                <c:pt idx="0">
                  <c:v>65.638474363081272</c:v>
                </c:pt>
                <c:pt idx="1">
                  <c:v>10.645623163546338</c:v>
                </c:pt>
                <c:pt idx="2">
                  <c:v>5.7056331728904386</c:v>
                </c:pt>
                <c:pt idx="3">
                  <c:v>4.7141145056683795</c:v>
                </c:pt>
                <c:pt idx="4">
                  <c:v>4.8952652117979261</c:v>
                </c:pt>
                <c:pt idx="5">
                  <c:v>2.8601342562125995</c:v>
                </c:pt>
                <c:pt idx="6">
                  <c:v>2.1324610807430657</c:v>
                </c:pt>
                <c:pt idx="7">
                  <c:v>0.63515326680223971</c:v>
                </c:pt>
                <c:pt idx="8">
                  <c:v>0.52257373191947087</c:v>
                </c:pt>
                <c:pt idx="9">
                  <c:v>2.2505672473382616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C1-4331-AB5E-6B7F61F39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791088"/>
        <c:axId val="1"/>
      </c:barChart>
      <c:catAx>
        <c:axId val="42679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100"/>
                  <a:t>Percentage</a:t>
                </a:r>
              </a:p>
            </c:rich>
          </c:tx>
          <c:layout>
            <c:manualLayout>
              <c:xMode val="edge"/>
              <c:yMode val="edge"/>
              <c:x val="1.1398995944038249E-2"/>
              <c:y val="0.4217686468176545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910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 algn="l">
              <a:defRPr/>
            </a:pPr>
            <a:r>
              <a:rPr lang="en-GB" sz="1200" b="0"/>
              <a:t>Census</a:t>
            </a:r>
            <a:r>
              <a:rPr lang="en-GB" sz="1200" b="0" baseline="0"/>
              <a:t> 2021: </a:t>
            </a:r>
            <a:r>
              <a:rPr lang="en-GB" sz="1200" b="0"/>
              <a:t>Percentage</a:t>
            </a:r>
            <a:r>
              <a:rPr lang="en-GB" sz="1200" b="0" baseline="0"/>
              <a:t> of ethnic  groups in Birmingham wards</a:t>
            </a:r>
            <a:endParaRPr lang="en-GB" sz="1200" b="0"/>
          </a:p>
        </c:rich>
      </c:tx>
      <c:layout>
        <c:manualLayout>
          <c:xMode val="edge"/>
          <c:yMode val="edge"/>
          <c:x val="0.28007716014296308"/>
          <c:y val="1.46638164332148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1355765761239433E-2"/>
          <c:y val="6.6251195779121724E-2"/>
          <c:w val="0.85625633468855411"/>
          <c:h val="0.77205749528365375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'chart data'!$H$18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'chart data'!$A$19:$A$87</c:f>
              <c:strCache>
                <c:ptCount val="69"/>
                <c:pt idx="0">
                  <c:v>Acocks Green</c:v>
                </c:pt>
                <c:pt idx="1">
                  <c:v>Allens Cross</c:v>
                </c:pt>
                <c:pt idx="2">
                  <c:v>Alum Rock</c:v>
                </c:pt>
                <c:pt idx="3">
                  <c:v>Aston</c:v>
                </c:pt>
                <c:pt idx="4">
                  <c:v>Balsall Heath West</c:v>
                </c:pt>
                <c:pt idx="5">
                  <c:v>Bartley Green</c:v>
                </c:pt>
                <c:pt idx="6">
                  <c:v>Billesley</c:v>
                </c:pt>
                <c:pt idx="7">
                  <c:v>Birchfield</c:v>
                </c:pt>
                <c:pt idx="8">
                  <c:v>Bordesley &amp; Highgate</c:v>
                </c:pt>
                <c:pt idx="9">
                  <c:v>Bordesley Green</c:v>
                </c:pt>
                <c:pt idx="10">
                  <c:v>Bournbrook &amp; Selly Park</c:v>
                </c:pt>
                <c:pt idx="11">
                  <c:v>Bournville &amp; Cotteridge</c:v>
                </c:pt>
                <c:pt idx="12">
                  <c:v>Brandwood &amp; King's Heath</c:v>
                </c:pt>
                <c:pt idx="13">
                  <c:v>Bromford &amp; Hodge Hill</c:v>
                </c:pt>
                <c:pt idx="14">
                  <c:v>Castle Vale</c:v>
                </c:pt>
                <c:pt idx="15">
                  <c:v>Druids Heath &amp; Monyhull</c:v>
                </c:pt>
                <c:pt idx="16">
                  <c:v>Edgbaston</c:v>
                </c:pt>
                <c:pt idx="17">
                  <c:v>Erdington</c:v>
                </c:pt>
                <c:pt idx="18">
                  <c:v>Frankley Great Park</c:v>
                </c:pt>
                <c:pt idx="19">
                  <c:v>Garretts Green</c:v>
                </c:pt>
                <c:pt idx="20">
                  <c:v>Glebe Farm &amp; Tile Cross</c:v>
                </c:pt>
                <c:pt idx="21">
                  <c:v>Gravelly Hill</c:v>
                </c:pt>
                <c:pt idx="22">
                  <c:v>Hall Green North</c:v>
                </c:pt>
                <c:pt idx="23">
                  <c:v>Hall Green South</c:v>
                </c:pt>
                <c:pt idx="24">
                  <c:v>Handsworth</c:v>
                </c:pt>
                <c:pt idx="25">
                  <c:v>Handsworth Wood</c:v>
                </c:pt>
                <c:pt idx="26">
                  <c:v>Harborne</c:v>
                </c:pt>
                <c:pt idx="27">
                  <c:v>Heartlands</c:v>
                </c:pt>
                <c:pt idx="28">
                  <c:v>Highter's Heath</c:v>
                </c:pt>
                <c:pt idx="29">
                  <c:v>Holyhead</c:v>
                </c:pt>
                <c:pt idx="30">
                  <c:v>King's Norton North</c:v>
                </c:pt>
                <c:pt idx="31">
                  <c:v>King's Norton South</c:v>
                </c:pt>
                <c:pt idx="32">
                  <c:v>Kingstanding</c:v>
                </c:pt>
                <c:pt idx="33">
                  <c:v>Ladywood</c:v>
                </c:pt>
                <c:pt idx="34">
                  <c:v>Longbridge &amp; West Heath</c:v>
                </c:pt>
                <c:pt idx="35">
                  <c:v>Lozells</c:v>
                </c:pt>
                <c:pt idx="36">
                  <c:v>Moseley</c:v>
                </c:pt>
                <c:pt idx="37">
                  <c:v>Nechells</c:v>
                </c:pt>
                <c:pt idx="38">
                  <c:v>Newtown</c:v>
                </c:pt>
                <c:pt idx="39">
                  <c:v>North Edgbaston</c:v>
                </c:pt>
                <c:pt idx="40">
                  <c:v>Northfield</c:v>
                </c:pt>
                <c:pt idx="41">
                  <c:v>Oscott</c:v>
                </c:pt>
                <c:pt idx="42">
                  <c:v>Perry Barr</c:v>
                </c:pt>
                <c:pt idx="43">
                  <c:v>Perry Common</c:v>
                </c:pt>
                <c:pt idx="44">
                  <c:v>Pype Hayes</c:v>
                </c:pt>
                <c:pt idx="45">
                  <c:v>Quinton</c:v>
                </c:pt>
                <c:pt idx="46">
                  <c:v>Rubery &amp; Rednal</c:v>
                </c:pt>
                <c:pt idx="47">
                  <c:v>Shard End</c:v>
                </c:pt>
                <c:pt idx="48">
                  <c:v>Sheldon</c:v>
                </c:pt>
                <c:pt idx="49">
                  <c:v>Small Heath</c:v>
                </c:pt>
                <c:pt idx="50">
                  <c:v>Soho &amp; Jewellery Quarter</c:v>
                </c:pt>
                <c:pt idx="51">
                  <c:v>South Yardley</c:v>
                </c:pt>
                <c:pt idx="52">
                  <c:v>Sparkbrook &amp; Balsall Heath East</c:v>
                </c:pt>
                <c:pt idx="53">
                  <c:v>Sparkhill</c:v>
                </c:pt>
                <c:pt idx="54">
                  <c:v>Stirchley</c:v>
                </c:pt>
                <c:pt idx="55">
                  <c:v>Stockland Green</c:v>
                </c:pt>
                <c:pt idx="56">
                  <c:v>Sutton Four Oaks</c:v>
                </c:pt>
                <c:pt idx="57">
                  <c:v>Sutton Mere Green</c:v>
                </c:pt>
                <c:pt idx="58">
                  <c:v>Sutton Reddicap</c:v>
                </c:pt>
                <c:pt idx="59">
                  <c:v>Sutton Roughley</c:v>
                </c:pt>
                <c:pt idx="60">
                  <c:v>Sutton Trinity</c:v>
                </c:pt>
                <c:pt idx="61">
                  <c:v>Sutton Vesey</c:v>
                </c:pt>
                <c:pt idx="62">
                  <c:v>Sutton Walmley &amp; Minworth</c:v>
                </c:pt>
                <c:pt idx="63">
                  <c:v>Sutton Wylde Green</c:v>
                </c:pt>
                <c:pt idx="64">
                  <c:v>Tyseley &amp; Hay Mills</c:v>
                </c:pt>
                <c:pt idx="65">
                  <c:v>Ward End</c:v>
                </c:pt>
                <c:pt idx="66">
                  <c:v>Weoley &amp; Selly Oak</c:v>
                </c:pt>
                <c:pt idx="67">
                  <c:v>Yardley East</c:v>
                </c:pt>
                <c:pt idx="68">
                  <c:v>Yardley West &amp; Stechford</c:v>
                </c:pt>
              </c:strCache>
            </c:strRef>
          </c:cat>
          <c:val>
            <c:numRef>
              <c:f>'chart data'!$H$19:$H$87</c:f>
              <c:numCache>
                <c:formatCode>#,##0.0</c:formatCode>
                <c:ptCount val="69"/>
                <c:pt idx="0">
                  <c:v>50.128629180448371</c:v>
                </c:pt>
                <c:pt idx="1">
                  <c:v>75.368705035971232</c:v>
                </c:pt>
                <c:pt idx="2">
                  <c:v>6.4173031622528383</c:v>
                </c:pt>
                <c:pt idx="3">
                  <c:v>7.6098518942803368</c:v>
                </c:pt>
                <c:pt idx="4">
                  <c:v>16.506212457829342</c:v>
                </c:pt>
                <c:pt idx="5">
                  <c:v>72.386413762681954</c:v>
                </c:pt>
                <c:pt idx="6">
                  <c:v>57.231248819195166</c:v>
                </c:pt>
                <c:pt idx="7">
                  <c:v>10.891009704066084</c:v>
                </c:pt>
                <c:pt idx="8">
                  <c:v>20.333466188388467</c:v>
                </c:pt>
                <c:pt idx="9">
                  <c:v>8.8647566235366604</c:v>
                </c:pt>
                <c:pt idx="10">
                  <c:v>66.496849443625152</c:v>
                </c:pt>
                <c:pt idx="11">
                  <c:v>78.426157697121397</c:v>
                </c:pt>
                <c:pt idx="12">
                  <c:v>66.017454235845037</c:v>
                </c:pt>
                <c:pt idx="13">
                  <c:v>32.69892328999687</c:v>
                </c:pt>
                <c:pt idx="14">
                  <c:v>79.59122029802657</c:v>
                </c:pt>
                <c:pt idx="15">
                  <c:v>72.558618912651369</c:v>
                </c:pt>
                <c:pt idx="16">
                  <c:v>47.74668944895344</c:v>
                </c:pt>
                <c:pt idx="17">
                  <c:v>65.849923430321581</c:v>
                </c:pt>
                <c:pt idx="18">
                  <c:v>79.383886255924168</c:v>
                </c:pt>
                <c:pt idx="19">
                  <c:v>57.37890251326202</c:v>
                </c:pt>
                <c:pt idx="20">
                  <c:v>51.636838028456111</c:v>
                </c:pt>
                <c:pt idx="21">
                  <c:v>43.423183160300979</c:v>
                </c:pt>
                <c:pt idx="22">
                  <c:v>28.029161405938176</c:v>
                </c:pt>
                <c:pt idx="23">
                  <c:v>53.176192209683293</c:v>
                </c:pt>
                <c:pt idx="24">
                  <c:v>8.7493653748519211</c:v>
                </c:pt>
                <c:pt idx="25">
                  <c:v>18.260699053875189</c:v>
                </c:pt>
                <c:pt idx="26">
                  <c:v>60.920789496565519</c:v>
                </c:pt>
                <c:pt idx="27">
                  <c:v>12.98439483312178</c:v>
                </c:pt>
                <c:pt idx="28">
                  <c:v>77.687796704831058</c:v>
                </c:pt>
                <c:pt idx="29">
                  <c:v>14.12534252629718</c:v>
                </c:pt>
                <c:pt idx="30">
                  <c:v>79.453702113038986</c:v>
                </c:pt>
                <c:pt idx="31">
                  <c:v>73.324697754749565</c:v>
                </c:pt>
                <c:pt idx="32">
                  <c:v>70.38332466795859</c:v>
                </c:pt>
                <c:pt idx="33">
                  <c:v>41.883596239024016</c:v>
                </c:pt>
                <c:pt idx="34">
                  <c:v>82.57274826789839</c:v>
                </c:pt>
                <c:pt idx="35">
                  <c:v>6.2293729372937294</c:v>
                </c:pt>
                <c:pt idx="36">
                  <c:v>47.619047619047613</c:v>
                </c:pt>
                <c:pt idx="37">
                  <c:v>25.436640654031955</c:v>
                </c:pt>
                <c:pt idx="38">
                  <c:v>17.605893186003684</c:v>
                </c:pt>
                <c:pt idx="39">
                  <c:v>29.058276091291823</c:v>
                </c:pt>
                <c:pt idx="40">
                  <c:v>83.552821301547624</c:v>
                </c:pt>
                <c:pt idx="41">
                  <c:v>74.287520669195601</c:v>
                </c:pt>
                <c:pt idx="42">
                  <c:v>43.008978403300169</c:v>
                </c:pt>
                <c:pt idx="43">
                  <c:v>61.826484018264836</c:v>
                </c:pt>
                <c:pt idx="44">
                  <c:v>66.714879768577106</c:v>
                </c:pt>
                <c:pt idx="45">
                  <c:v>60.013098189643074</c:v>
                </c:pt>
                <c:pt idx="46">
                  <c:v>84.379844961240309</c:v>
                </c:pt>
                <c:pt idx="47">
                  <c:v>77.306288032454361</c:v>
                </c:pt>
                <c:pt idx="48">
                  <c:v>74.176237524449576</c:v>
                </c:pt>
                <c:pt idx="49">
                  <c:v>5.903773499021348</c:v>
                </c:pt>
                <c:pt idx="50">
                  <c:v>31.925582855797156</c:v>
                </c:pt>
                <c:pt idx="51">
                  <c:v>62.498840552824412</c:v>
                </c:pt>
                <c:pt idx="52">
                  <c:v>9.5140515222482431</c:v>
                </c:pt>
                <c:pt idx="53">
                  <c:v>7.9260053119612319</c:v>
                </c:pt>
                <c:pt idx="54">
                  <c:v>72.065217391304344</c:v>
                </c:pt>
                <c:pt idx="55">
                  <c:v>49.005976855580521</c:v>
                </c:pt>
                <c:pt idx="56">
                  <c:v>79.271168274383712</c:v>
                </c:pt>
                <c:pt idx="57">
                  <c:v>81.021394064872325</c:v>
                </c:pt>
                <c:pt idx="58">
                  <c:v>81.80731294211418</c:v>
                </c:pt>
                <c:pt idx="59">
                  <c:v>82.368179159354895</c:v>
                </c:pt>
                <c:pt idx="60">
                  <c:v>83.50026357406432</c:v>
                </c:pt>
                <c:pt idx="61">
                  <c:v>79.687733081398235</c:v>
                </c:pt>
                <c:pt idx="62">
                  <c:v>84.785140685342981</c:v>
                </c:pt>
                <c:pt idx="63">
                  <c:v>78.367039586919105</c:v>
                </c:pt>
                <c:pt idx="64">
                  <c:v>37.171699888784325</c:v>
                </c:pt>
                <c:pt idx="65">
                  <c:v>14.036750765640951</c:v>
                </c:pt>
                <c:pt idx="66">
                  <c:v>66.306520906886718</c:v>
                </c:pt>
                <c:pt idx="67">
                  <c:v>56.892026427731011</c:v>
                </c:pt>
                <c:pt idx="68">
                  <c:v>31.680400235432611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D-4D3A-83D6-1C36C495250B}"/>
            </c:ext>
          </c:extLst>
        </c:ser>
        <c:ser>
          <c:idx val="2"/>
          <c:order val="1"/>
          <c:tx>
            <c:strRef>
              <c:f>'chart data'!$I$18</c:f>
              <c:strCache>
                <c:ptCount val="1"/>
                <c:pt idx="0">
                  <c:v>Mixed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'chart data'!$A$19:$A$87</c:f>
              <c:strCache>
                <c:ptCount val="69"/>
                <c:pt idx="0">
                  <c:v>Acocks Green</c:v>
                </c:pt>
                <c:pt idx="1">
                  <c:v>Allens Cross</c:v>
                </c:pt>
                <c:pt idx="2">
                  <c:v>Alum Rock</c:v>
                </c:pt>
                <c:pt idx="3">
                  <c:v>Aston</c:v>
                </c:pt>
                <c:pt idx="4">
                  <c:v>Balsall Heath West</c:v>
                </c:pt>
                <c:pt idx="5">
                  <c:v>Bartley Green</c:v>
                </c:pt>
                <c:pt idx="6">
                  <c:v>Billesley</c:v>
                </c:pt>
                <c:pt idx="7">
                  <c:v>Birchfield</c:v>
                </c:pt>
                <c:pt idx="8">
                  <c:v>Bordesley &amp; Highgate</c:v>
                </c:pt>
                <c:pt idx="9">
                  <c:v>Bordesley Green</c:v>
                </c:pt>
                <c:pt idx="10">
                  <c:v>Bournbrook &amp; Selly Park</c:v>
                </c:pt>
                <c:pt idx="11">
                  <c:v>Bournville &amp; Cotteridge</c:v>
                </c:pt>
                <c:pt idx="12">
                  <c:v>Brandwood &amp; King's Heath</c:v>
                </c:pt>
                <c:pt idx="13">
                  <c:v>Bromford &amp; Hodge Hill</c:v>
                </c:pt>
                <c:pt idx="14">
                  <c:v>Castle Vale</c:v>
                </c:pt>
                <c:pt idx="15">
                  <c:v>Druids Heath &amp; Monyhull</c:v>
                </c:pt>
                <c:pt idx="16">
                  <c:v>Edgbaston</c:v>
                </c:pt>
                <c:pt idx="17">
                  <c:v>Erdington</c:v>
                </c:pt>
                <c:pt idx="18">
                  <c:v>Frankley Great Park</c:v>
                </c:pt>
                <c:pt idx="19">
                  <c:v>Garretts Green</c:v>
                </c:pt>
                <c:pt idx="20">
                  <c:v>Glebe Farm &amp; Tile Cross</c:v>
                </c:pt>
                <c:pt idx="21">
                  <c:v>Gravelly Hill</c:v>
                </c:pt>
                <c:pt idx="22">
                  <c:v>Hall Green North</c:v>
                </c:pt>
                <c:pt idx="23">
                  <c:v>Hall Green South</c:v>
                </c:pt>
                <c:pt idx="24">
                  <c:v>Handsworth</c:v>
                </c:pt>
                <c:pt idx="25">
                  <c:v>Handsworth Wood</c:v>
                </c:pt>
                <c:pt idx="26">
                  <c:v>Harborne</c:v>
                </c:pt>
                <c:pt idx="27">
                  <c:v>Heartlands</c:v>
                </c:pt>
                <c:pt idx="28">
                  <c:v>Highter's Heath</c:v>
                </c:pt>
                <c:pt idx="29">
                  <c:v>Holyhead</c:v>
                </c:pt>
                <c:pt idx="30">
                  <c:v>King's Norton North</c:v>
                </c:pt>
                <c:pt idx="31">
                  <c:v>King's Norton South</c:v>
                </c:pt>
                <c:pt idx="32">
                  <c:v>Kingstanding</c:v>
                </c:pt>
                <c:pt idx="33">
                  <c:v>Ladywood</c:v>
                </c:pt>
                <c:pt idx="34">
                  <c:v>Longbridge &amp; West Heath</c:v>
                </c:pt>
                <c:pt idx="35">
                  <c:v>Lozells</c:v>
                </c:pt>
                <c:pt idx="36">
                  <c:v>Moseley</c:v>
                </c:pt>
                <c:pt idx="37">
                  <c:v>Nechells</c:v>
                </c:pt>
                <c:pt idx="38">
                  <c:v>Newtown</c:v>
                </c:pt>
                <c:pt idx="39">
                  <c:v>North Edgbaston</c:v>
                </c:pt>
                <c:pt idx="40">
                  <c:v>Northfield</c:v>
                </c:pt>
                <c:pt idx="41">
                  <c:v>Oscott</c:v>
                </c:pt>
                <c:pt idx="42">
                  <c:v>Perry Barr</c:v>
                </c:pt>
                <c:pt idx="43">
                  <c:v>Perry Common</c:v>
                </c:pt>
                <c:pt idx="44">
                  <c:v>Pype Hayes</c:v>
                </c:pt>
                <c:pt idx="45">
                  <c:v>Quinton</c:v>
                </c:pt>
                <c:pt idx="46">
                  <c:v>Rubery &amp; Rednal</c:v>
                </c:pt>
                <c:pt idx="47">
                  <c:v>Shard End</c:v>
                </c:pt>
                <c:pt idx="48">
                  <c:v>Sheldon</c:v>
                </c:pt>
                <c:pt idx="49">
                  <c:v>Small Heath</c:v>
                </c:pt>
                <c:pt idx="50">
                  <c:v>Soho &amp; Jewellery Quarter</c:v>
                </c:pt>
                <c:pt idx="51">
                  <c:v>South Yardley</c:v>
                </c:pt>
                <c:pt idx="52">
                  <c:v>Sparkbrook &amp; Balsall Heath East</c:v>
                </c:pt>
                <c:pt idx="53">
                  <c:v>Sparkhill</c:v>
                </c:pt>
                <c:pt idx="54">
                  <c:v>Stirchley</c:v>
                </c:pt>
                <c:pt idx="55">
                  <c:v>Stockland Green</c:v>
                </c:pt>
                <c:pt idx="56">
                  <c:v>Sutton Four Oaks</c:v>
                </c:pt>
                <c:pt idx="57">
                  <c:v>Sutton Mere Green</c:v>
                </c:pt>
                <c:pt idx="58">
                  <c:v>Sutton Reddicap</c:v>
                </c:pt>
                <c:pt idx="59">
                  <c:v>Sutton Roughley</c:v>
                </c:pt>
                <c:pt idx="60">
                  <c:v>Sutton Trinity</c:v>
                </c:pt>
                <c:pt idx="61">
                  <c:v>Sutton Vesey</c:v>
                </c:pt>
                <c:pt idx="62">
                  <c:v>Sutton Walmley &amp; Minworth</c:v>
                </c:pt>
                <c:pt idx="63">
                  <c:v>Sutton Wylde Green</c:v>
                </c:pt>
                <c:pt idx="64">
                  <c:v>Tyseley &amp; Hay Mills</c:v>
                </c:pt>
                <c:pt idx="65">
                  <c:v>Ward End</c:v>
                </c:pt>
                <c:pt idx="66">
                  <c:v>Weoley &amp; Selly Oak</c:v>
                </c:pt>
                <c:pt idx="67">
                  <c:v>Yardley East</c:v>
                </c:pt>
                <c:pt idx="68">
                  <c:v>Yardley West &amp; Stechford</c:v>
                </c:pt>
              </c:strCache>
            </c:strRef>
          </c:cat>
          <c:val>
            <c:numRef>
              <c:f>'chart data'!$I$19:$I$87</c:f>
              <c:numCache>
                <c:formatCode>#,##0.0</c:formatCode>
                <c:ptCount val="69"/>
                <c:pt idx="0">
                  <c:v>5.1819184123484012</c:v>
                </c:pt>
                <c:pt idx="1">
                  <c:v>5.5035971223021587</c:v>
                </c:pt>
                <c:pt idx="2">
                  <c:v>2.1093582696837747</c:v>
                </c:pt>
                <c:pt idx="3">
                  <c:v>2.3279600687341464</c:v>
                </c:pt>
                <c:pt idx="4">
                  <c:v>5.0028799473381058</c:v>
                </c:pt>
                <c:pt idx="5">
                  <c:v>7.0048522276135863</c:v>
                </c:pt>
                <c:pt idx="6">
                  <c:v>5.1908180615907806</c:v>
                </c:pt>
                <c:pt idx="7">
                  <c:v>4.130243002646564</c:v>
                </c:pt>
                <c:pt idx="8">
                  <c:v>5.639697090474292</c:v>
                </c:pt>
                <c:pt idx="9">
                  <c:v>3.4658040665434382</c:v>
                </c:pt>
                <c:pt idx="10">
                  <c:v>5.5994994860794565</c:v>
                </c:pt>
                <c:pt idx="11">
                  <c:v>5.8771380892782643</c:v>
                </c:pt>
                <c:pt idx="12">
                  <c:v>5.7896977437207324</c:v>
                </c:pt>
                <c:pt idx="13">
                  <c:v>4.2353571907251037</c:v>
                </c:pt>
                <c:pt idx="14">
                  <c:v>8.6286749899315343</c:v>
                </c:pt>
                <c:pt idx="15">
                  <c:v>6.3643390878639527</c:v>
                </c:pt>
                <c:pt idx="16">
                  <c:v>5.3022212729602733</c:v>
                </c:pt>
                <c:pt idx="17">
                  <c:v>6.0466843008956337</c:v>
                </c:pt>
                <c:pt idx="18">
                  <c:v>6.7061611374407581</c:v>
                </c:pt>
                <c:pt idx="19">
                  <c:v>5.2961127054526473</c:v>
                </c:pt>
                <c:pt idx="20">
                  <c:v>6.0295976191446856</c:v>
                </c:pt>
                <c:pt idx="21">
                  <c:v>5.781503000285741</c:v>
                </c:pt>
                <c:pt idx="22">
                  <c:v>3.4415346393516066</c:v>
                </c:pt>
                <c:pt idx="23">
                  <c:v>3.8860575172915905</c:v>
                </c:pt>
                <c:pt idx="24">
                  <c:v>3.4185141309866309</c:v>
                </c:pt>
                <c:pt idx="25">
                  <c:v>3.7354772292759448</c:v>
                </c:pt>
                <c:pt idx="26">
                  <c:v>6.3907486305538646</c:v>
                </c:pt>
                <c:pt idx="27">
                  <c:v>3.4644963787052938</c:v>
                </c:pt>
                <c:pt idx="28">
                  <c:v>4.8124360048403609</c:v>
                </c:pt>
                <c:pt idx="29">
                  <c:v>4.0837974012198348</c:v>
                </c:pt>
                <c:pt idx="30">
                  <c:v>6.4164232949665001</c:v>
                </c:pt>
                <c:pt idx="31">
                  <c:v>7.7547495682210714</c:v>
                </c:pt>
                <c:pt idx="32">
                  <c:v>4.5800444297395657</c:v>
                </c:pt>
                <c:pt idx="33">
                  <c:v>6.686611236304298</c:v>
                </c:pt>
                <c:pt idx="34">
                  <c:v>4.5450346420323324</c:v>
                </c:pt>
                <c:pt idx="35">
                  <c:v>3.3085808580858087</c:v>
                </c:pt>
                <c:pt idx="36">
                  <c:v>5.2243589743589745</c:v>
                </c:pt>
                <c:pt idx="37">
                  <c:v>6.2058714232627281</c:v>
                </c:pt>
                <c:pt idx="38">
                  <c:v>4.917127071823205</c:v>
                </c:pt>
                <c:pt idx="39">
                  <c:v>4.6133392421892312</c:v>
                </c:pt>
                <c:pt idx="40">
                  <c:v>4.8159184850523884</c:v>
                </c:pt>
                <c:pt idx="41">
                  <c:v>4.8730668222935511</c:v>
                </c:pt>
                <c:pt idx="42">
                  <c:v>4.9356952196068917</c:v>
                </c:pt>
                <c:pt idx="43">
                  <c:v>6.5836446658364469</c:v>
                </c:pt>
                <c:pt idx="44">
                  <c:v>5.9030916651600078</c:v>
                </c:pt>
                <c:pt idx="45">
                  <c:v>5.8099826916779715</c:v>
                </c:pt>
                <c:pt idx="46">
                  <c:v>5.7848837209302326</c:v>
                </c:pt>
                <c:pt idx="47">
                  <c:v>7.4239350912778903</c:v>
                </c:pt>
                <c:pt idx="48">
                  <c:v>4.002206730528111</c:v>
                </c:pt>
                <c:pt idx="49">
                  <c:v>2.2395193226819607</c:v>
                </c:pt>
                <c:pt idx="50">
                  <c:v>5.742208964596907</c:v>
                </c:pt>
                <c:pt idx="51">
                  <c:v>4.5264817734904002</c:v>
                </c:pt>
                <c:pt idx="52">
                  <c:v>3.5970433255269323</c:v>
                </c:pt>
                <c:pt idx="53">
                  <c:v>2.1667210288430176</c:v>
                </c:pt>
                <c:pt idx="54">
                  <c:v>5.662055335968379</c:v>
                </c:pt>
                <c:pt idx="55">
                  <c:v>5.9726166758509596</c:v>
                </c:pt>
                <c:pt idx="56">
                  <c:v>2.32583065380493</c:v>
                </c:pt>
                <c:pt idx="57">
                  <c:v>3.5689638174110221</c:v>
                </c:pt>
                <c:pt idx="58">
                  <c:v>5.1708677891800336</c:v>
                </c:pt>
                <c:pt idx="59">
                  <c:v>2.7826522938079723</c:v>
                </c:pt>
                <c:pt idx="60">
                  <c:v>3.3210332103321036</c:v>
                </c:pt>
                <c:pt idx="61">
                  <c:v>3.5254338421759233</c:v>
                </c:pt>
                <c:pt idx="62">
                  <c:v>2.9240483050327959</c:v>
                </c:pt>
                <c:pt idx="63">
                  <c:v>3.5176419965576593</c:v>
                </c:pt>
                <c:pt idx="64">
                  <c:v>4.568397638805715</c:v>
                </c:pt>
                <c:pt idx="65">
                  <c:v>3.120898352049001</c:v>
                </c:pt>
                <c:pt idx="66">
                  <c:v>6.0827768088817047</c:v>
                </c:pt>
                <c:pt idx="67">
                  <c:v>4.0184632093402115</c:v>
                </c:pt>
                <c:pt idx="68">
                  <c:v>4.8116539140670982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7D-4D3A-83D6-1C36C495250B}"/>
            </c:ext>
          </c:extLst>
        </c:ser>
        <c:ser>
          <c:idx val="3"/>
          <c:order val="2"/>
          <c:tx>
            <c:strRef>
              <c:f>'chart data'!$J$18</c:f>
              <c:strCache>
                <c:ptCount val="1"/>
                <c:pt idx="0">
                  <c:v>Asian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'chart data'!$A$19:$A$87</c:f>
              <c:strCache>
                <c:ptCount val="69"/>
                <c:pt idx="0">
                  <c:v>Acocks Green</c:v>
                </c:pt>
                <c:pt idx="1">
                  <c:v>Allens Cross</c:v>
                </c:pt>
                <c:pt idx="2">
                  <c:v>Alum Rock</c:v>
                </c:pt>
                <c:pt idx="3">
                  <c:v>Aston</c:v>
                </c:pt>
                <c:pt idx="4">
                  <c:v>Balsall Heath West</c:v>
                </c:pt>
                <c:pt idx="5">
                  <c:v>Bartley Green</c:v>
                </c:pt>
                <c:pt idx="6">
                  <c:v>Billesley</c:v>
                </c:pt>
                <c:pt idx="7">
                  <c:v>Birchfield</c:v>
                </c:pt>
                <c:pt idx="8">
                  <c:v>Bordesley &amp; Highgate</c:v>
                </c:pt>
                <c:pt idx="9">
                  <c:v>Bordesley Green</c:v>
                </c:pt>
                <c:pt idx="10">
                  <c:v>Bournbrook &amp; Selly Park</c:v>
                </c:pt>
                <c:pt idx="11">
                  <c:v>Bournville &amp; Cotteridge</c:v>
                </c:pt>
                <c:pt idx="12">
                  <c:v>Brandwood &amp; King's Heath</c:v>
                </c:pt>
                <c:pt idx="13">
                  <c:v>Bromford &amp; Hodge Hill</c:v>
                </c:pt>
                <c:pt idx="14">
                  <c:v>Castle Vale</c:v>
                </c:pt>
                <c:pt idx="15">
                  <c:v>Druids Heath &amp; Monyhull</c:v>
                </c:pt>
                <c:pt idx="16">
                  <c:v>Edgbaston</c:v>
                </c:pt>
                <c:pt idx="17">
                  <c:v>Erdington</c:v>
                </c:pt>
                <c:pt idx="18">
                  <c:v>Frankley Great Park</c:v>
                </c:pt>
                <c:pt idx="19">
                  <c:v>Garretts Green</c:v>
                </c:pt>
                <c:pt idx="20">
                  <c:v>Glebe Farm &amp; Tile Cross</c:v>
                </c:pt>
                <c:pt idx="21">
                  <c:v>Gravelly Hill</c:v>
                </c:pt>
                <c:pt idx="22">
                  <c:v>Hall Green North</c:v>
                </c:pt>
                <c:pt idx="23">
                  <c:v>Hall Green South</c:v>
                </c:pt>
                <c:pt idx="24">
                  <c:v>Handsworth</c:v>
                </c:pt>
                <c:pt idx="25">
                  <c:v>Handsworth Wood</c:v>
                </c:pt>
                <c:pt idx="26">
                  <c:v>Harborne</c:v>
                </c:pt>
                <c:pt idx="27">
                  <c:v>Heartlands</c:v>
                </c:pt>
                <c:pt idx="28">
                  <c:v>Highter's Heath</c:v>
                </c:pt>
                <c:pt idx="29">
                  <c:v>Holyhead</c:v>
                </c:pt>
                <c:pt idx="30">
                  <c:v>King's Norton North</c:v>
                </c:pt>
                <c:pt idx="31">
                  <c:v>King's Norton South</c:v>
                </c:pt>
                <c:pt idx="32">
                  <c:v>Kingstanding</c:v>
                </c:pt>
                <c:pt idx="33">
                  <c:v>Ladywood</c:v>
                </c:pt>
                <c:pt idx="34">
                  <c:v>Longbridge &amp; West Heath</c:v>
                </c:pt>
                <c:pt idx="35">
                  <c:v>Lozells</c:v>
                </c:pt>
                <c:pt idx="36">
                  <c:v>Moseley</c:v>
                </c:pt>
                <c:pt idx="37">
                  <c:v>Nechells</c:v>
                </c:pt>
                <c:pt idx="38">
                  <c:v>Newtown</c:v>
                </c:pt>
                <c:pt idx="39">
                  <c:v>North Edgbaston</c:v>
                </c:pt>
                <c:pt idx="40">
                  <c:v>Northfield</c:v>
                </c:pt>
                <c:pt idx="41">
                  <c:v>Oscott</c:v>
                </c:pt>
                <c:pt idx="42">
                  <c:v>Perry Barr</c:v>
                </c:pt>
                <c:pt idx="43">
                  <c:v>Perry Common</c:v>
                </c:pt>
                <c:pt idx="44">
                  <c:v>Pype Hayes</c:v>
                </c:pt>
                <c:pt idx="45">
                  <c:v>Quinton</c:v>
                </c:pt>
                <c:pt idx="46">
                  <c:v>Rubery &amp; Rednal</c:v>
                </c:pt>
                <c:pt idx="47">
                  <c:v>Shard End</c:v>
                </c:pt>
                <c:pt idx="48">
                  <c:v>Sheldon</c:v>
                </c:pt>
                <c:pt idx="49">
                  <c:v>Small Heath</c:v>
                </c:pt>
                <c:pt idx="50">
                  <c:v>Soho &amp; Jewellery Quarter</c:v>
                </c:pt>
                <c:pt idx="51">
                  <c:v>South Yardley</c:v>
                </c:pt>
                <c:pt idx="52">
                  <c:v>Sparkbrook &amp; Balsall Heath East</c:v>
                </c:pt>
                <c:pt idx="53">
                  <c:v>Sparkhill</c:v>
                </c:pt>
                <c:pt idx="54">
                  <c:v>Stirchley</c:v>
                </c:pt>
                <c:pt idx="55">
                  <c:v>Stockland Green</c:v>
                </c:pt>
                <c:pt idx="56">
                  <c:v>Sutton Four Oaks</c:v>
                </c:pt>
                <c:pt idx="57">
                  <c:v>Sutton Mere Green</c:v>
                </c:pt>
                <c:pt idx="58">
                  <c:v>Sutton Reddicap</c:v>
                </c:pt>
                <c:pt idx="59">
                  <c:v>Sutton Roughley</c:v>
                </c:pt>
                <c:pt idx="60">
                  <c:v>Sutton Trinity</c:v>
                </c:pt>
                <c:pt idx="61">
                  <c:v>Sutton Vesey</c:v>
                </c:pt>
                <c:pt idx="62">
                  <c:v>Sutton Walmley &amp; Minworth</c:v>
                </c:pt>
                <c:pt idx="63">
                  <c:v>Sutton Wylde Green</c:v>
                </c:pt>
                <c:pt idx="64">
                  <c:v>Tyseley &amp; Hay Mills</c:v>
                </c:pt>
                <c:pt idx="65">
                  <c:v>Ward End</c:v>
                </c:pt>
                <c:pt idx="66">
                  <c:v>Weoley &amp; Selly Oak</c:v>
                </c:pt>
                <c:pt idx="67">
                  <c:v>Yardley East</c:v>
                </c:pt>
                <c:pt idx="68">
                  <c:v>Yardley West &amp; Stechford</c:v>
                </c:pt>
              </c:strCache>
            </c:strRef>
          </c:cat>
          <c:val>
            <c:numRef>
              <c:f>'chart data'!$J$19:$J$87</c:f>
              <c:numCache>
                <c:formatCode>#,##0.0</c:formatCode>
                <c:ptCount val="69"/>
                <c:pt idx="0">
                  <c:v>35.203560782392096</c:v>
                </c:pt>
                <c:pt idx="1">
                  <c:v>8.5521582733812949</c:v>
                </c:pt>
                <c:pt idx="2">
                  <c:v>75.183810407595118</c:v>
                </c:pt>
                <c:pt idx="3">
                  <c:v>69.851076016692588</c:v>
                </c:pt>
                <c:pt idx="4">
                  <c:v>42.195342713733233</c:v>
                </c:pt>
                <c:pt idx="5">
                  <c:v>7.9664755183061322</c:v>
                </c:pt>
                <c:pt idx="6">
                  <c:v>28.221235594180992</c:v>
                </c:pt>
                <c:pt idx="7">
                  <c:v>52.217499398508302</c:v>
                </c:pt>
                <c:pt idx="8">
                  <c:v>39.557592666400957</c:v>
                </c:pt>
                <c:pt idx="9">
                  <c:v>61.244608749229826</c:v>
                </c:pt>
                <c:pt idx="10">
                  <c:v>18.599454797336552</c:v>
                </c:pt>
                <c:pt idx="11">
                  <c:v>7.9578639966624953</c:v>
                </c:pt>
                <c:pt idx="12">
                  <c:v>20.141549595572585</c:v>
                </c:pt>
                <c:pt idx="13">
                  <c:v>49.59120761292052</c:v>
                </c:pt>
                <c:pt idx="14">
                  <c:v>2.6278695126862668</c:v>
                </c:pt>
                <c:pt idx="15">
                  <c:v>9.5593919093017252</c:v>
                </c:pt>
                <c:pt idx="16">
                  <c:v>30.152712516018799</c:v>
                </c:pt>
                <c:pt idx="17">
                  <c:v>12.998282982969048</c:v>
                </c:pt>
                <c:pt idx="18">
                  <c:v>4.2101105845181674</c:v>
                </c:pt>
                <c:pt idx="19">
                  <c:v>25.202191494912601</c:v>
                </c:pt>
                <c:pt idx="20">
                  <c:v>30.743201924252929</c:v>
                </c:pt>
                <c:pt idx="21">
                  <c:v>29.012286884465187</c:v>
                </c:pt>
                <c:pt idx="22">
                  <c:v>59.48763898505274</c:v>
                </c:pt>
                <c:pt idx="23">
                  <c:v>37.650163815070989</c:v>
                </c:pt>
                <c:pt idx="24">
                  <c:v>63.039431375867316</c:v>
                </c:pt>
                <c:pt idx="25">
                  <c:v>54.286974851708415</c:v>
                </c:pt>
                <c:pt idx="26">
                  <c:v>18.128858360142598</c:v>
                </c:pt>
                <c:pt idx="27">
                  <c:v>65.123572015231829</c:v>
                </c:pt>
                <c:pt idx="28">
                  <c:v>11.123522293586522</c:v>
                </c:pt>
                <c:pt idx="29">
                  <c:v>55.193140634668083</c:v>
                </c:pt>
                <c:pt idx="30">
                  <c:v>5.1279848823226244</c:v>
                </c:pt>
                <c:pt idx="31">
                  <c:v>6.8911917098445601</c:v>
                </c:pt>
                <c:pt idx="32">
                  <c:v>11.991303114808339</c:v>
                </c:pt>
                <c:pt idx="33">
                  <c:v>20.467790815137153</c:v>
                </c:pt>
                <c:pt idx="34">
                  <c:v>4.1385681293302543</c:v>
                </c:pt>
                <c:pt idx="35">
                  <c:v>69.430693069306926</c:v>
                </c:pt>
                <c:pt idx="36">
                  <c:v>34.670329670329672</c:v>
                </c:pt>
                <c:pt idx="37">
                  <c:v>25.213675213675213</c:v>
                </c:pt>
                <c:pt idx="38">
                  <c:v>25.917740945365253</c:v>
                </c:pt>
                <c:pt idx="39">
                  <c:v>40.629293153113224</c:v>
                </c:pt>
                <c:pt idx="40">
                  <c:v>5.0754590022109003</c:v>
                </c:pt>
                <c:pt idx="41">
                  <c:v>10.616671530006808</c:v>
                </c:pt>
                <c:pt idx="42">
                  <c:v>33.40451346760495</c:v>
                </c:pt>
                <c:pt idx="43">
                  <c:v>14.844333748443336</c:v>
                </c:pt>
                <c:pt idx="44">
                  <c:v>13.921533176640752</c:v>
                </c:pt>
                <c:pt idx="45">
                  <c:v>19.422744070730225</c:v>
                </c:pt>
                <c:pt idx="46">
                  <c:v>2.8779069767441863</c:v>
                </c:pt>
                <c:pt idx="47">
                  <c:v>6.8722109533468565</c:v>
                </c:pt>
                <c:pt idx="48">
                  <c:v>16.053964592005617</c:v>
                </c:pt>
                <c:pt idx="49">
                  <c:v>74.33201329145615</c:v>
                </c:pt>
                <c:pt idx="50">
                  <c:v>32.502551220660962</c:v>
                </c:pt>
                <c:pt idx="51">
                  <c:v>25.248121695575549</c:v>
                </c:pt>
                <c:pt idx="52">
                  <c:v>66.056791569086641</c:v>
                </c:pt>
                <c:pt idx="53">
                  <c:v>78.2955127906435</c:v>
                </c:pt>
                <c:pt idx="54">
                  <c:v>13.764822134387353</c:v>
                </c:pt>
                <c:pt idx="55">
                  <c:v>22.771395871306854</c:v>
                </c:pt>
                <c:pt idx="56">
                  <c:v>14.908896034297964</c:v>
                </c:pt>
                <c:pt idx="57">
                  <c:v>11.160406191462092</c:v>
                </c:pt>
                <c:pt idx="58">
                  <c:v>7.3428315233635546</c:v>
                </c:pt>
                <c:pt idx="59">
                  <c:v>10.813069273836383</c:v>
                </c:pt>
                <c:pt idx="60">
                  <c:v>9.2778070637849233</c:v>
                </c:pt>
                <c:pt idx="61">
                  <c:v>11.625478593804385</c:v>
                </c:pt>
                <c:pt idx="62">
                  <c:v>7.9568442346594743</c:v>
                </c:pt>
                <c:pt idx="63">
                  <c:v>13.392857142857142</c:v>
                </c:pt>
                <c:pt idx="64">
                  <c:v>45.102232868508857</c:v>
                </c:pt>
                <c:pt idx="65">
                  <c:v>67.792037334111129</c:v>
                </c:pt>
                <c:pt idx="66">
                  <c:v>13.86702964821983</c:v>
                </c:pt>
                <c:pt idx="67">
                  <c:v>30.744863788578154</c:v>
                </c:pt>
                <c:pt idx="68">
                  <c:v>50.441436138905239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7D-4D3A-83D6-1C36C495250B}"/>
            </c:ext>
          </c:extLst>
        </c:ser>
        <c:ser>
          <c:idx val="4"/>
          <c:order val="3"/>
          <c:tx>
            <c:strRef>
              <c:f>'chart data'!$K$18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'chart data'!$A$19:$A$87</c:f>
              <c:strCache>
                <c:ptCount val="69"/>
                <c:pt idx="0">
                  <c:v>Acocks Green</c:v>
                </c:pt>
                <c:pt idx="1">
                  <c:v>Allens Cross</c:v>
                </c:pt>
                <c:pt idx="2">
                  <c:v>Alum Rock</c:v>
                </c:pt>
                <c:pt idx="3">
                  <c:v>Aston</c:v>
                </c:pt>
                <c:pt idx="4">
                  <c:v>Balsall Heath West</c:v>
                </c:pt>
                <c:pt idx="5">
                  <c:v>Bartley Green</c:v>
                </c:pt>
                <c:pt idx="6">
                  <c:v>Billesley</c:v>
                </c:pt>
                <c:pt idx="7">
                  <c:v>Birchfield</c:v>
                </c:pt>
                <c:pt idx="8">
                  <c:v>Bordesley &amp; Highgate</c:v>
                </c:pt>
                <c:pt idx="9">
                  <c:v>Bordesley Green</c:v>
                </c:pt>
                <c:pt idx="10">
                  <c:v>Bournbrook &amp; Selly Park</c:v>
                </c:pt>
                <c:pt idx="11">
                  <c:v>Bournville &amp; Cotteridge</c:v>
                </c:pt>
                <c:pt idx="12">
                  <c:v>Brandwood &amp; King's Heath</c:v>
                </c:pt>
                <c:pt idx="13">
                  <c:v>Bromford &amp; Hodge Hill</c:v>
                </c:pt>
                <c:pt idx="14">
                  <c:v>Castle Vale</c:v>
                </c:pt>
                <c:pt idx="15">
                  <c:v>Druids Heath &amp; Monyhull</c:v>
                </c:pt>
                <c:pt idx="16">
                  <c:v>Edgbaston</c:v>
                </c:pt>
                <c:pt idx="17">
                  <c:v>Erdington</c:v>
                </c:pt>
                <c:pt idx="18">
                  <c:v>Frankley Great Park</c:v>
                </c:pt>
                <c:pt idx="19">
                  <c:v>Garretts Green</c:v>
                </c:pt>
                <c:pt idx="20">
                  <c:v>Glebe Farm &amp; Tile Cross</c:v>
                </c:pt>
                <c:pt idx="21">
                  <c:v>Gravelly Hill</c:v>
                </c:pt>
                <c:pt idx="22">
                  <c:v>Hall Green North</c:v>
                </c:pt>
                <c:pt idx="23">
                  <c:v>Hall Green South</c:v>
                </c:pt>
                <c:pt idx="24">
                  <c:v>Handsworth</c:v>
                </c:pt>
                <c:pt idx="25">
                  <c:v>Handsworth Wood</c:v>
                </c:pt>
                <c:pt idx="26">
                  <c:v>Harborne</c:v>
                </c:pt>
                <c:pt idx="27">
                  <c:v>Heartlands</c:v>
                </c:pt>
                <c:pt idx="28">
                  <c:v>Highter's Heath</c:v>
                </c:pt>
                <c:pt idx="29">
                  <c:v>Holyhead</c:v>
                </c:pt>
                <c:pt idx="30">
                  <c:v>King's Norton North</c:v>
                </c:pt>
                <c:pt idx="31">
                  <c:v>King's Norton South</c:v>
                </c:pt>
                <c:pt idx="32">
                  <c:v>Kingstanding</c:v>
                </c:pt>
                <c:pt idx="33">
                  <c:v>Ladywood</c:v>
                </c:pt>
                <c:pt idx="34">
                  <c:v>Longbridge &amp; West Heath</c:v>
                </c:pt>
                <c:pt idx="35">
                  <c:v>Lozells</c:v>
                </c:pt>
                <c:pt idx="36">
                  <c:v>Moseley</c:v>
                </c:pt>
                <c:pt idx="37">
                  <c:v>Nechells</c:v>
                </c:pt>
                <c:pt idx="38">
                  <c:v>Newtown</c:v>
                </c:pt>
                <c:pt idx="39">
                  <c:v>North Edgbaston</c:v>
                </c:pt>
                <c:pt idx="40">
                  <c:v>Northfield</c:v>
                </c:pt>
                <c:pt idx="41">
                  <c:v>Oscott</c:v>
                </c:pt>
                <c:pt idx="42">
                  <c:v>Perry Barr</c:v>
                </c:pt>
                <c:pt idx="43">
                  <c:v>Perry Common</c:v>
                </c:pt>
                <c:pt idx="44">
                  <c:v>Pype Hayes</c:v>
                </c:pt>
                <c:pt idx="45">
                  <c:v>Quinton</c:v>
                </c:pt>
                <c:pt idx="46">
                  <c:v>Rubery &amp; Rednal</c:v>
                </c:pt>
                <c:pt idx="47">
                  <c:v>Shard End</c:v>
                </c:pt>
                <c:pt idx="48">
                  <c:v>Sheldon</c:v>
                </c:pt>
                <c:pt idx="49">
                  <c:v>Small Heath</c:v>
                </c:pt>
                <c:pt idx="50">
                  <c:v>Soho &amp; Jewellery Quarter</c:v>
                </c:pt>
                <c:pt idx="51">
                  <c:v>South Yardley</c:v>
                </c:pt>
                <c:pt idx="52">
                  <c:v>Sparkbrook &amp; Balsall Heath East</c:v>
                </c:pt>
                <c:pt idx="53">
                  <c:v>Sparkhill</c:v>
                </c:pt>
                <c:pt idx="54">
                  <c:v>Stirchley</c:v>
                </c:pt>
                <c:pt idx="55">
                  <c:v>Stockland Green</c:v>
                </c:pt>
                <c:pt idx="56">
                  <c:v>Sutton Four Oaks</c:v>
                </c:pt>
                <c:pt idx="57">
                  <c:v>Sutton Mere Green</c:v>
                </c:pt>
                <c:pt idx="58">
                  <c:v>Sutton Reddicap</c:v>
                </c:pt>
                <c:pt idx="59">
                  <c:v>Sutton Roughley</c:v>
                </c:pt>
                <c:pt idx="60">
                  <c:v>Sutton Trinity</c:v>
                </c:pt>
                <c:pt idx="61">
                  <c:v>Sutton Vesey</c:v>
                </c:pt>
                <c:pt idx="62">
                  <c:v>Sutton Walmley &amp; Minworth</c:v>
                </c:pt>
                <c:pt idx="63">
                  <c:v>Sutton Wylde Green</c:v>
                </c:pt>
                <c:pt idx="64">
                  <c:v>Tyseley &amp; Hay Mills</c:v>
                </c:pt>
                <c:pt idx="65">
                  <c:v>Ward End</c:v>
                </c:pt>
                <c:pt idx="66">
                  <c:v>Weoley &amp; Selly Oak</c:v>
                </c:pt>
                <c:pt idx="67">
                  <c:v>Yardley East</c:v>
                </c:pt>
                <c:pt idx="68">
                  <c:v>Yardley West &amp; Stechford</c:v>
                </c:pt>
              </c:strCache>
            </c:strRef>
          </c:cat>
          <c:val>
            <c:numRef>
              <c:f>'chart data'!$K$19:$K$87</c:f>
              <c:numCache>
                <c:formatCode>#,##0.0</c:formatCode>
                <c:ptCount val="69"/>
                <c:pt idx="0">
                  <c:v>5.3615909183715136</c:v>
                </c:pt>
                <c:pt idx="1">
                  <c:v>7.5629496402877692</c:v>
                </c:pt>
                <c:pt idx="2">
                  <c:v>10.24698408166179</c:v>
                </c:pt>
                <c:pt idx="3">
                  <c:v>16.132067752229766</c:v>
                </c:pt>
                <c:pt idx="4">
                  <c:v>16.31695877561096</c:v>
                </c:pt>
                <c:pt idx="5">
                  <c:v>9.964711071901192</c:v>
                </c:pt>
                <c:pt idx="6">
                  <c:v>5.1624787455129422</c:v>
                </c:pt>
                <c:pt idx="7">
                  <c:v>28.077632528671103</c:v>
                </c:pt>
                <c:pt idx="8">
                  <c:v>24.073335990434437</c:v>
                </c:pt>
                <c:pt idx="9">
                  <c:v>18.268638324091189</c:v>
                </c:pt>
                <c:pt idx="10">
                  <c:v>6.1938597667247626</c:v>
                </c:pt>
                <c:pt idx="11">
                  <c:v>5.6737588652482271</c:v>
                </c:pt>
                <c:pt idx="12">
                  <c:v>5.284163473818646</c:v>
                </c:pt>
                <c:pt idx="13">
                  <c:v>9.6501809408926409</c:v>
                </c:pt>
                <c:pt idx="14">
                  <c:v>8.0950463149416034</c:v>
                </c:pt>
                <c:pt idx="15">
                  <c:v>8.709095593919093</c:v>
                </c:pt>
                <c:pt idx="16">
                  <c:v>9.7020504058094836</c:v>
                </c:pt>
                <c:pt idx="17">
                  <c:v>13.035407675530186</c:v>
                </c:pt>
                <c:pt idx="18">
                  <c:v>8.270142180094787</c:v>
                </c:pt>
                <c:pt idx="19">
                  <c:v>9.1399252108879026</c:v>
                </c:pt>
                <c:pt idx="20">
                  <c:v>8.3289167923682168</c:v>
                </c:pt>
                <c:pt idx="21">
                  <c:v>17.782645966282505</c:v>
                </c:pt>
                <c:pt idx="22">
                  <c:v>3.7999429804911826</c:v>
                </c:pt>
                <c:pt idx="23">
                  <c:v>1.8929741536221332</c:v>
                </c:pt>
                <c:pt idx="24">
                  <c:v>18.268742596039939</c:v>
                </c:pt>
                <c:pt idx="25">
                  <c:v>16.123339379381342</c:v>
                </c:pt>
                <c:pt idx="26">
                  <c:v>9.2470219980871224</c:v>
                </c:pt>
                <c:pt idx="27">
                  <c:v>10.16949152542373</c:v>
                </c:pt>
                <c:pt idx="28">
                  <c:v>4.6169598808526482</c:v>
                </c:pt>
                <c:pt idx="29">
                  <c:v>19.384778573322727</c:v>
                </c:pt>
                <c:pt idx="30">
                  <c:v>6.9317986600240511</c:v>
                </c:pt>
                <c:pt idx="31">
                  <c:v>9.6632124352331612</c:v>
                </c:pt>
                <c:pt idx="32">
                  <c:v>11.074348915252635</c:v>
                </c:pt>
                <c:pt idx="33">
                  <c:v>22.538658792446967</c:v>
                </c:pt>
                <c:pt idx="34">
                  <c:v>7.3302540415704387</c:v>
                </c:pt>
                <c:pt idx="35">
                  <c:v>17.285478547854787</c:v>
                </c:pt>
                <c:pt idx="36">
                  <c:v>6.5247252747252755</c:v>
                </c:pt>
                <c:pt idx="37">
                  <c:v>36.399108138238574</c:v>
                </c:pt>
                <c:pt idx="38">
                  <c:v>45.844076120319215</c:v>
                </c:pt>
                <c:pt idx="39">
                  <c:v>18.063372479503656</c:v>
                </c:pt>
                <c:pt idx="40">
                  <c:v>4.6332788618667697</c:v>
                </c:pt>
                <c:pt idx="41">
                  <c:v>8.5108452485166808</c:v>
                </c:pt>
                <c:pt idx="42">
                  <c:v>14.787672894928416</c:v>
                </c:pt>
                <c:pt idx="43">
                  <c:v>14.346201743462018</c:v>
                </c:pt>
                <c:pt idx="44">
                  <c:v>10.838907973241728</c:v>
                </c:pt>
                <c:pt idx="45">
                  <c:v>9.7207278851101648</c:v>
                </c:pt>
                <c:pt idx="46">
                  <c:v>5.9689922480620154</c:v>
                </c:pt>
                <c:pt idx="47">
                  <c:v>7.1237322515212975</c:v>
                </c:pt>
                <c:pt idx="48">
                  <c:v>4.007222027182908</c:v>
                </c:pt>
                <c:pt idx="49">
                  <c:v>10.282671036460467</c:v>
                </c:pt>
                <c:pt idx="50">
                  <c:v>23.569353952429548</c:v>
                </c:pt>
                <c:pt idx="51">
                  <c:v>4.5357573508950937</c:v>
                </c:pt>
                <c:pt idx="52">
                  <c:v>9.3567037470725989</c:v>
                </c:pt>
                <c:pt idx="53">
                  <c:v>5.1721727785284939</c:v>
                </c:pt>
                <c:pt idx="54">
                  <c:v>6.0177865612648223</c:v>
                </c:pt>
                <c:pt idx="55">
                  <c:v>18.587596964944257</c:v>
                </c:pt>
                <c:pt idx="56">
                  <c:v>1.822079314040729</c:v>
                </c:pt>
                <c:pt idx="57">
                  <c:v>1.9520851818988465</c:v>
                </c:pt>
                <c:pt idx="58">
                  <c:v>4.5232639234831122</c:v>
                </c:pt>
                <c:pt idx="59">
                  <c:v>2.3314113812985711</c:v>
                </c:pt>
                <c:pt idx="60">
                  <c:v>2.3194517659462308</c:v>
                </c:pt>
                <c:pt idx="61">
                  <c:v>3.3414549251653325</c:v>
                </c:pt>
                <c:pt idx="62">
                  <c:v>2.7524060565193404</c:v>
                </c:pt>
                <c:pt idx="63">
                  <c:v>2.5494836488812394</c:v>
                </c:pt>
                <c:pt idx="64">
                  <c:v>6.4932842843699197</c:v>
                </c:pt>
                <c:pt idx="65">
                  <c:v>9.3189441446696808</c:v>
                </c:pt>
                <c:pt idx="66">
                  <c:v>9.0263303415713132</c:v>
                </c:pt>
                <c:pt idx="67">
                  <c:v>5.430355688297583</c:v>
                </c:pt>
                <c:pt idx="68">
                  <c:v>7.88699234844026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7D-4D3A-83D6-1C36C495250B}"/>
            </c:ext>
          </c:extLst>
        </c:ser>
        <c:ser>
          <c:idx val="5"/>
          <c:order val="4"/>
          <c:tx>
            <c:strRef>
              <c:f>'chart data'!$L$18</c:f>
              <c:strCache>
                <c:ptCount val="1"/>
                <c:pt idx="0">
                  <c:v>Other ethnic group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'chart data'!$A$19:$A$87</c:f>
              <c:strCache>
                <c:ptCount val="69"/>
                <c:pt idx="0">
                  <c:v>Acocks Green</c:v>
                </c:pt>
                <c:pt idx="1">
                  <c:v>Allens Cross</c:v>
                </c:pt>
                <c:pt idx="2">
                  <c:v>Alum Rock</c:v>
                </c:pt>
                <c:pt idx="3">
                  <c:v>Aston</c:v>
                </c:pt>
                <c:pt idx="4">
                  <c:v>Balsall Heath West</c:v>
                </c:pt>
                <c:pt idx="5">
                  <c:v>Bartley Green</c:v>
                </c:pt>
                <c:pt idx="6">
                  <c:v>Billesley</c:v>
                </c:pt>
                <c:pt idx="7">
                  <c:v>Birchfield</c:v>
                </c:pt>
                <c:pt idx="8">
                  <c:v>Bordesley &amp; Highgate</c:v>
                </c:pt>
                <c:pt idx="9">
                  <c:v>Bordesley Green</c:v>
                </c:pt>
                <c:pt idx="10">
                  <c:v>Bournbrook &amp; Selly Park</c:v>
                </c:pt>
                <c:pt idx="11">
                  <c:v>Bournville &amp; Cotteridge</c:v>
                </c:pt>
                <c:pt idx="12">
                  <c:v>Brandwood &amp; King's Heath</c:v>
                </c:pt>
                <c:pt idx="13">
                  <c:v>Bromford &amp; Hodge Hill</c:v>
                </c:pt>
                <c:pt idx="14">
                  <c:v>Castle Vale</c:v>
                </c:pt>
                <c:pt idx="15">
                  <c:v>Druids Heath &amp; Monyhull</c:v>
                </c:pt>
                <c:pt idx="16">
                  <c:v>Edgbaston</c:v>
                </c:pt>
                <c:pt idx="17">
                  <c:v>Erdington</c:v>
                </c:pt>
                <c:pt idx="18">
                  <c:v>Frankley Great Park</c:v>
                </c:pt>
                <c:pt idx="19">
                  <c:v>Garretts Green</c:v>
                </c:pt>
                <c:pt idx="20">
                  <c:v>Glebe Farm &amp; Tile Cross</c:v>
                </c:pt>
                <c:pt idx="21">
                  <c:v>Gravelly Hill</c:v>
                </c:pt>
                <c:pt idx="22">
                  <c:v>Hall Green North</c:v>
                </c:pt>
                <c:pt idx="23">
                  <c:v>Hall Green South</c:v>
                </c:pt>
                <c:pt idx="24">
                  <c:v>Handsworth</c:v>
                </c:pt>
                <c:pt idx="25">
                  <c:v>Handsworth Wood</c:v>
                </c:pt>
                <c:pt idx="26">
                  <c:v>Harborne</c:v>
                </c:pt>
                <c:pt idx="27">
                  <c:v>Heartlands</c:v>
                </c:pt>
                <c:pt idx="28">
                  <c:v>Highter's Heath</c:v>
                </c:pt>
                <c:pt idx="29">
                  <c:v>Holyhead</c:v>
                </c:pt>
                <c:pt idx="30">
                  <c:v>King's Norton North</c:v>
                </c:pt>
                <c:pt idx="31">
                  <c:v>King's Norton South</c:v>
                </c:pt>
                <c:pt idx="32">
                  <c:v>Kingstanding</c:v>
                </c:pt>
                <c:pt idx="33">
                  <c:v>Ladywood</c:v>
                </c:pt>
                <c:pt idx="34">
                  <c:v>Longbridge &amp; West Heath</c:v>
                </c:pt>
                <c:pt idx="35">
                  <c:v>Lozells</c:v>
                </c:pt>
                <c:pt idx="36">
                  <c:v>Moseley</c:v>
                </c:pt>
                <c:pt idx="37">
                  <c:v>Nechells</c:v>
                </c:pt>
                <c:pt idx="38">
                  <c:v>Newtown</c:v>
                </c:pt>
                <c:pt idx="39">
                  <c:v>North Edgbaston</c:v>
                </c:pt>
                <c:pt idx="40">
                  <c:v>Northfield</c:v>
                </c:pt>
                <c:pt idx="41">
                  <c:v>Oscott</c:v>
                </c:pt>
                <c:pt idx="42">
                  <c:v>Perry Barr</c:v>
                </c:pt>
                <c:pt idx="43">
                  <c:v>Perry Common</c:v>
                </c:pt>
                <c:pt idx="44">
                  <c:v>Pype Hayes</c:v>
                </c:pt>
                <c:pt idx="45">
                  <c:v>Quinton</c:v>
                </c:pt>
                <c:pt idx="46">
                  <c:v>Rubery &amp; Rednal</c:v>
                </c:pt>
                <c:pt idx="47">
                  <c:v>Shard End</c:v>
                </c:pt>
                <c:pt idx="48">
                  <c:v>Sheldon</c:v>
                </c:pt>
                <c:pt idx="49">
                  <c:v>Small Heath</c:v>
                </c:pt>
                <c:pt idx="50">
                  <c:v>Soho &amp; Jewellery Quarter</c:v>
                </c:pt>
                <c:pt idx="51">
                  <c:v>South Yardley</c:v>
                </c:pt>
                <c:pt idx="52">
                  <c:v>Sparkbrook &amp; Balsall Heath East</c:v>
                </c:pt>
                <c:pt idx="53">
                  <c:v>Sparkhill</c:v>
                </c:pt>
                <c:pt idx="54">
                  <c:v>Stirchley</c:v>
                </c:pt>
                <c:pt idx="55">
                  <c:v>Stockland Green</c:v>
                </c:pt>
                <c:pt idx="56">
                  <c:v>Sutton Four Oaks</c:v>
                </c:pt>
                <c:pt idx="57">
                  <c:v>Sutton Mere Green</c:v>
                </c:pt>
                <c:pt idx="58">
                  <c:v>Sutton Reddicap</c:v>
                </c:pt>
                <c:pt idx="59">
                  <c:v>Sutton Roughley</c:v>
                </c:pt>
                <c:pt idx="60">
                  <c:v>Sutton Trinity</c:v>
                </c:pt>
                <c:pt idx="61">
                  <c:v>Sutton Vesey</c:v>
                </c:pt>
                <c:pt idx="62">
                  <c:v>Sutton Walmley &amp; Minworth</c:v>
                </c:pt>
                <c:pt idx="63">
                  <c:v>Sutton Wylde Green</c:v>
                </c:pt>
                <c:pt idx="64">
                  <c:v>Tyseley &amp; Hay Mills</c:v>
                </c:pt>
                <c:pt idx="65">
                  <c:v>Ward End</c:v>
                </c:pt>
                <c:pt idx="66">
                  <c:v>Weoley &amp; Selly Oak</c:v>
                </c:pt>
                <c:pt idx="67">
                  <c:v>Yardley East</c:v>
                </c:pt>
                <c:pt idx="68">
                  <c:v>Yardley West &amp; Stechford</c:v>
                </c:pt>
              </c:strCache>
            </c:strRef>
          </c:cat>
          <c:val>
            <c:numRef>
              <c:f>'chart data'!$L$19:$L$87</c:f>
              <c:numCache>
                <c:formatCode>#,##0.0</c:formatCode>
                <c:ptCount val="69"/>
                <c:pt idx="0">
                  <c:v>4.1243007064396258</c:v>
                </c:pt>
                <c:pt idx="1">
                  <c:v>3.0125899280575541</c:v>
                </c:pt>
                <c:pt idx="2">
                  <c:v>6.0425440788064817</c:v>
                </c:pt>
                <c:pt idx="3">
                  <c:v>4.0790442680631696</c:v>
                </c:pt>
                <c:pt idx="4">
                  <c:v>19.978606105488357</c:v>
                </c:pt>
                <c:pt idx="5">
                  <c:v>2.6775474194971327</c:v>
                </c:pt>
                <c:pt idx="6">
                  <c:v>4.1942187795201207</c:v>
                </c:pt>
                <c:pt idx="7">
                  <c:v>4.6836153661079472</c:v>
                </c:pt>
                <c:pt idx="8">
                  <c:v>10.395908064301846</c:v>
                </c:pt>
                <c:pt idx="9">
                  <c:v>8.1561922365988906</c:v>
                </c:pt>
                <c:pt idx="10">
                  <c:v>3.1103365062340798</c:v>
                </c:pt>
                <c:pt idx="11">
                  <c:v>2.0650813516896118</c:v>
                </c:pt>
                <c:pt idx="12">
                  <c:v>2.7671349510429972</c:v>
                </c:pt>
                <c:pt idx="13">
                  <c:v>3.8243309654648616</c:v>
                </c:pt>
                <c:pt idx="14">
                  <c:v>1.0571888844140154</c:v>
                </c:pt>
                <c:pt idx="15">
                  <c:v>2.8085544962638496</c:v>
                </c:pt>
                <c:pt idx="16">
                  <c:v>7.0963263562580092</c:v>
                </c:pt>
                <c:pt idx="17">
                  <c:v>2.0697016102835399</c:v>
                </c:pt>
                <c:pt idx="18">
                  <c:v>1.4296998420221168</c:v>
                </c:pt>
                <c:pt idx="19">
                  <c:v>2.9828680754848245</c:v>
                </c:pt>
                <c:pt idx="20">
                  <c:v>3.2614456357780583</c:v>
                </c:pt>
                <c:pt idx="21">
                  <c:v>4.0003809886655874</c:v>
                </c:pt>
                <c:pt idx="22">
                  <c:v>5.2417219891662929</c:v>
                </c:pt>
                <c:pt idx="23">
                  <c:v>3.3946123043319987</c:v>
                </c:pt>
                <c:pt idx="24">
                  <c:v>6.5239465222541888</c:v>
                </c:pt>
                <c:pt idx="25">
                  <c:v>7.5935094857591059</c:v>
                </c:pt>
                <c:pt idx="26">
                  <c:v>5.3125815146509003</c:v>
                </c:pt>
                <c:pt idx="27">
                  <c:v>8.2580452475173587</c:v>
                </c:pt>
                <c:pt idx="28">
                  <c:v>1.7592851158894165</c:v>
                </c:pt>
                <c:pt idx="29">
                  <c:v>7.2129408644921771</c:v>
                </c:pt>
                <c:pt idx="30">
                  <c:v>2.0700910496478269</c:v>
                </c:pt>
                <c:pt idx="31">
                  <c:v>2.3661485319516409</c:v>
                </c:pt>
                <c:pt idx="32">
                  <c:v>1.9709788722408659</c:v>
                </c:pt>
                <c:pt idx="33">
                  <c:v>8.4233429170875738</c:v>
                </c:pt>
                <c:pt idx="34">
                  <c:v>1.4133949191685913</c:v>
                </c:pt>
                <c:pt idx="35">
                  <c:v>3.7458745874587458</c:v>
                </c:pt>
                <c:pt idx="36">
                  <c:v>5.9615384615384617</c:v>
                </c:pt>
                <c:pt idx="37">
                  <c:v>6.7447045707915283</c:v>
                </c:pt>
                <c:pt idx="38">
                  <c:v>5.7151626764886432</c:v>
                </c:pt>
                <c:pt idx="39">
                  <c:v>7.6357190339020606</c:v>
                </c:pt>
                <c:pt idx="40">
                  <c:v>1.9225223493223107</c:v>
                </c:pt>
                <c:pt idx="41">
                  <c:v>1.7118957299873554</c:v>
                </c:pt>
                <c:pt idx="42">
                  <c:v>3.8631400145595727</c:v>
                </c:pt>
                <c:pt idx="43">
                  <c:v>2.3993358239933582</c:v>
                </c:pt>
                <c:pt idx="44">
                  <c:v>2.6215874163804012</c:v>
                </c:pt>
                <c:pt idx="45">
                  <c:v>5.0334471628385646</c:v>
                </c:pt>
                <c:pt idx="46">
                  <c:v>0.98837209302325579</c:v>
                </c:pt>
                <c:pt idx="47">
                  <c:v>1.2738336713995944</c:v>
                </c:pt>
                <c:pt idx="48">
                  <c:v>1.7603691258337932</c:v>
                </c:pt>
                <c:pt idx="49">
                  <c:v>7.2420228503800814</c:v>
                </c:pt>
                <c:pt idx="50">
                  <c:v>6.260303006515425</c:v>
                </c:pt>
                <c:pt idx="51">
                  <c:v>3.1907986272145443</c:v>
                </c:pt>
                <c:pt idx="52">
                  <c:v>11.475409836065573</c:v>
                </c:pt>
                <c:pt idx="53">
                  <c:v>6.4395880900237641</c:v>
                </c:pt>
                <c:pt idx="54">
                  <c:v>2.4901185770750986</c:v>
                </c:pt>
                <c:pt idx="55">
                  <c:v>3.6624136323174095</c:v>
                </c:pt>
                <c:pt idx="56">
                  <c:v>1.6720257234726688</c:v>
                </c:pt>
                <c:pt idx="57">
                  <c:v>2.2971507443557133</c:v>
                </c:pt>
                <c:pt idx="58">
                  <c:v>1.1557238218591213</c:v>
                </c:pt>
                <c:pt idx="59">
                  <c:v>1.704687891702181</c:v>
                </c:pt>
                <c:pt idx="60">
                  <c:v>1.5814443858724301</c:v>
                </c:pt>
                <c:pt idx="61">
                  <c:v>1.8198995574561185</c:v>
                </c:pt>
                <c:pt idx="62">
                  <c:v>1.5815607184454117</c:v>
                </c:pt>
                <c:pt idx="63">
                  <c:v>2.1729776247848536</c:v>
                </c:pt>
                <c:pt idx="64">
                  <c:v>6.6643853195311822</c:v>
                </c:pt>
                <c:pt idx="65">
                  <c:v>5.7313694035292402</c:v>
                </c:pt>
                <c:pt idx="66">
                  <c:v>4.7173422944404271</c:v>
                </c:pt>
                <c:pt idx="67">
                  <c:v>2.9142908860530365</c:v>
                </c:pt>
                <c:pt idx="68">
                  <c:v>5.1795173631547966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7D-4D3A-83D6-1C36C4952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81403648"/>
        <c:axId val="1"/>
      </c:barChart>
      <c:catAx>
        <c:axId val="781403648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781403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603019665811124"/>
          <c:y val="0.43658340999849687"/>
          <c:w val="8.5761262452044129E-2"/>
          <c:h val="0.21800151762487432"/>
        </c:manualLayout>
      </c:layout>
      <c:overlay val="0"/>
      <c:txPr>
        <a:bodyPr/>
        <a:lstStyle/>
        <a:p>
          <a:pPr>
            <a:defRPr sz="900" baseline="0"/>
          </a:pPr>
          <a:endParaRPr lang="en-US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88" workbookViewId="0"/>
  </sheetViews>
  <sheetProtection content="1" objects="1"/>
  <pageMargins left="0.75" right="0.75" top="1" bottom="1" header="0.5" footer="0.5"/>
  <pageSetup paperSize="9" orientation="landscape" horizontalDpi="1200" verticalDpi="1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sheetProtection content="1" objects="1"/>
  <pageMargins left="0.25" right="0.25" top="0.75" bottom="0.75" header="0.3" footer="0.3"/>
  <pageSetup paperSize="9" orientation="landscape" r:id="rId1"/>
  <headerFooter>
    <oddFooter>&amp;L&amp;7Wards are BCC estimates
Source: ONS, Crown Copyright 2018&amp;10
&amp;R&amp;7Transportation &amp; Connectivity, Economy  Directorate
www.birmingham.gov.uk/census, Brenda.henry@birmingham.gov.uk, 0121 303 4208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4614" cy="5611091"/>
    <xdr:graphicFrame macro="">
      <xdr:nvGraphicFramePr>
        <xdr:cNvPr id="2" name="Chart 1" descr="Bar chart show a comparison between ethnic groups 2001 to 2021.  The proportion of White British, Black Caribbean have decreased, while all other groups have increased.">
          <a:extLst>
            <a:ext uri="{FF2B5EF4-FFF2-40B4-BE49-F238E27FC236}">
              <a16:creationId xmlns:a16="http://schemas.microsoft.com/office/drawing/2014/main" id="{FE0BBC51-978A-480E-9470-C83B5DA8DF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2657667" cy="7588250"/>
    <xdr:graphicFrame macro="">
      <xdr:nvGraphicFramePr>
        <xdr:cNvPr id="2" name="Chart 1" descr="Bar chart showing the proportion of broad age groups in Birmingham wards">
          <a:extLst>
            <a:ext uri="{FF2B5EF4-FFF2-40B4-BE49-F238E27FC236}">
              <a16:creationId xmlns:a16="http://schemas.microsoft.com/office/drawing/2014/main" id="{37A55802-C8A7-4F87-A761-D4434981691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rmingham.gov.uk/census" TargetMode="External"/><Relationship Id="rId2" Type="http://schemas.openxmlformats.org/officeDocument/2006/relationships/hyperlink" Target="http://www.nationalarchives.gov.uk/doc/open-government-licence/" TargetMode="External"/><Relationship Id="rId1" Type="http://schemas.openxmlformats.org/officeDocument/2006/relationships/hyperlink" Target="http://www.ons.gov.uk/censu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ons.gov.uk/methodology/geography/ukgeographies/censusgeographies/census2021geographi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zoomScaleNormal="100" zoomScaleSheetLayoutView="100" workbookViewId="0">
      <selection activeCell="A3" sqref="A3"/>
    </sheetView>
  </sheetViews>
  <sheetFormatPr defaultColWidth="9.08984375" defaultRowHeight="14" x14ac:dyDescent="0.3"/>
  <cols>
    <col min="1" max="1" width="22.90625" style="54" customWidth="1"/>
    <col min="2" max="2" width="10.08984375" style="54" customWidth="1"/>
    <col min="3" max="10" width="9.08984375" style="54"/>
    <col min="11" max="11" width="8.90625" style="54" customWidth="1"/>
    <col min="12" max="16384" width="9.08984375" style="54"/>
  </cols>
  <sheetData>
    <row r="1" spans="1:11" x14ac:dyDescent="0.3">
      <c r="A1" s="53" t="s">
        <v>110</v>
      </c>
    </row>
    <row r="2" spans="1:11" x14ac:dyDescent="0.3">
      <c r="A2" s="54" t="s">
        <v>155</v>
      </c>
    </row>
    <row r="3" spans="1:11" x14ac:dyDescent="0.3">
      <c r="A3" s="54" t="s">
        <v>458</v>
      </c>
    </row>
    <row r="5" spans="1:11" x14ac:dyDescent="0.3">
      <c r="A5" s="11" t="s">
        <v>150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x14ac:dyDescent="0.3">
      <c r="A7" s="115" t="s">
        <v>151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x14ac:dyDescent="0.3">
      <c r="A8" s="11" t="s">
        <v>156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s="116" customFormat="1" x14ac:dyDescent="0.3">
      <c r="A11" s="55" t="s">
        <v>152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s="116" customFormat="1" x14ac:dyDescent="0.3">
      <c r="A12" s="12" t="s">
        <v>153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s="116" customFormat="1" x14ac:dyDescent="0.3">
      <c r="A13" s="12" t="s">
        <v>41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s="116" customFormat="1" x14ac:dyDescent="0.3">
      <c r="A14" s="12" t="s">
        <v>111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 s="116" customFormat="1" x14ac:dyDescent="0.3">
      <c r="A15" s="12" t="s">
        <v>112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 s="116" customFormat="1" x14ac:dyDescent="0.3">
      <c r="A16" s="12" t="s">
        <v>42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s="116" customFormat="1" x14ac:dyDescent="0.3">
      <c r="A17" s="12" t="s">
        <v>43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s="116" customFormat="1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s="116" customFormat="1" x14ac:dyDescent="0.3">
      <c r="A19" s="12" t="s">
        <v>442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s="116" customFormat="1" x14ac:dyDescent="0.3">
      <c r="A20" s="12" t="s">
        <v>456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 s="116" customFormat="1" x14ac:dyDescent="0.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s="116" customFormat="1" x14ac:dyDescent="0.3">
      <c r="A22" s="12" t="s">
        <v>154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 s="116" customFormat="1" x14ac:dyDescent="0.3">
      <c r="A23" s="12" t="s">
        <v>142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 s="116" customFormat="1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s="116" customFormat="1" x14ac:dyDescent="0.3">
      <c r="A25" s="86" t="s">
        <v>143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s="116" customFormat="1" x14ac:dyDescent="0.3">
      <c r="A26" s="75" t="s">
        <v>139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s="116" customFormat="1" x14ac:dyDescent="0.3">
      <c r="A27" s="56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s="116" customFormat="1" x14ac:dyDescent="0.3">
      <c r="A28" s="55" t="s">
        <v>44</v>
      </c>
      <c r="B28" s="12"/>
      <c r="C28" s="12"/>
      <c r="D28" s="87"/>
      <c r="E28" s="87"/>
      <c r="F28" s="87"/>
      <c r="G28" s="87"/>
      <c r="H28" s="87"/>
      <c r="I28" s="12"/>
      <c r="J28" s="12"/>
      <c r="K28" s="12"/>
    </row>
    <row r="29" spans="1:11" s="116" customFormat="1" x14ac:dyDescent="0.3">
      <c r="A29" s="12" t="s">
        <v>45</v>
      </c>
      <c r="B29" s="12"/>
      <c r="C29" s="58"/>
      <c r="D29" s="12"/>
      <c r="E29" s="12"/>
      <c r="F29" s="12"/>
      <c r="G29" s="12"/>
      <c r="H29" s="12"/>
      <c r="I29" s="12"/>
      <c r="J29" s="12"/>
      <c r="K29" s="12"/>
    </row>
    <row r="30" spans="1:11" s="116" customFormat="1" x14ac:dyDescent="0.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 s="116" customFormat="1" x14ac:dyDescent="0.3">
      <c r="A31" s="57" t="s">
        <v>144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 s="116" customFormat="1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 s="116" customFormat="1" x14ac:dyDescent="0.3">
      <c r="A33" s="12" t="s">
        <v>113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s="116" customFormat="1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s="116" customFormat="1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s="116" customFormat="1" x14ac:dyDescent="0.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 s="116" customFormat="1" x14ac:dyDescent="0.3">
      <c r="A37" s="59" t="s">
        <v>145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1" s="116" customFormat="1" x14ac:dyDescent="0.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s="116" customFormat="1" x14ac:dyDescent="0.3">
      <c r="A39" s="12" t="s">
        <v>47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s="116" customFormat="1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1" s="116" customFormat="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s="116" customFormat="1" x14ac:dyDescent="0.3">
      <c r="A42" s="60" t="s">
        <v>457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s="116" customFormat="1" x14ac:dyDescent="0.3"/>
    <row r="44" spans="1:11" s="116" customFormat="1" x14ac:dyDescent="0.3"/>
    <row r="45" spans="1:11" s="116" customFormat="1" x14ac:dyDescent="0.3"/>
    <row r="46" spans="1:11" x14ac:dyDescent="0.3">
      <c r="A46" s="116"/>
    </row>
    <row r="47" spans="1:11" x14ac:dyDescent="0.3">
      <c r="A47" s="116"/>
    </row>
    <row r="48" spans="1:11" x14ac:dyDescent="0.3">
      <c r="A48" s="116"/>
    </row>
  </sheetData>
  <sheetProtection sheet="1" objects="1" scenarios="1"/>
  <phoneticPr fontId="31" type="noConversion"/>
  <hyperlinks>
    <hyperlink ref="A25" r:id="rId1" xr:uid="{230F75BC-930C-402D-80A5-6BB950E9220C}"/>
    <hyperlink ref="A31" r:id="rId2" xr:uid="{DB06803B-0895-438D-9835-F67C2811D49C}"/>
    <hyperlink ref="A37" r:id="rId3" xr:uid="{380CB242-F220-4B09-905C-73AB2FBB792C}"/>
    <hyperlink ref="A26" r:id="rId4" xr:uid="{E1E8A5CA-D5B2-48E3-A684-D39DC9EDA133}"/>
  </hyperlinks>
  <pageMargins left="0.43307086614173229" right="0" top="0.74803149606299213" bottom="0.74803149606299213" header="0.31496062992125984" footer="0.31496062992125984"/>
  <pageSetup paperSize="9" scale="74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Y394"/>
  <sheetViews>
    <sheetView workbookViewId="0">
      <pane xSplit="1" ySplit="4" topLeftCell="B5" activePane="bottomRight" state="frozen"/>
      <selection activeCell="L2" sqref="L2"/>
      <selection pane="topRight" activeCell="L2" sqref="L2"/>
      <selection pane="bottomLeft" activeCell="L2" sqref="L2"/>
      <selection pane="bottomRight" activeCell="A21" sqref="A21"/>
    </sheetView>
  </sheetViews>
  <sheetFormatPr defaultColWidth="8.90625" defaultRowHeight="9" x14ac:dyDescent="0.2"/>
  <cols>
    <col min="1" max="1" width="24.90625" style="8" customWidth="1"/>
    <col min="2" max="21" width="10.6328125" style="1" customWidth="1"/>
    <col min="22" max="16384" width="8.90625" style="1"/>
  </cols>
  <sheetData>
    <row r="1" spans="1:25" ht="14" x14ac:dyDescent="0.3">
      <c r="A1" s="84" t="str">
        <f>'notes and definition'!A1</f>
        <v>2021 Census: Key Statistics for Birmingham and it's constituent areas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26"/>
      <c r="R1" s="16"/>
      <c r="S1" s="16"/>
      <c r="T1" s="16"/>
      <c r="U1" s="15"/>
    </row>
    <row r="2" spans="1:25" ht="12.5" x14ac:dyDescent="0.25">
      <c r="A2" s="85" t="str">
        <f>'notes and definition'!A2</f>
        <v>Ethnic Group</v>
      </c>
      <c r="B2" s="125"/>
      <c r="C2" s="125"/>
      <c r="D2" s="125"/>
      <c r="E2" s="125"/>
      <c r="F2" s="125"/>
      <c r="G2" s="130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</row>
    <row r="3" spans="1:25" s="5" customFormat="1" ht="13" thickBot="1" x14ac:dyDescent="0.3">
      <c r="A3" s="92" t="s">
        <v>36</v>
      </c>
      <c r="B3" s="15"/>
      <c r="C3" s="27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5" s="2" customFormat="1" ht="53.4" customHeight="1" thickBot="1" x14ac:dyDescent="0.3">
      <c r="A4" s="133" t="s">
        <v>115</v>
      </c>
      <c r="B4" s="151" t="s">
        <v>36</v>
      </c>
      <c r="C4" s="93" t="s">
        <v>116</v>
      </c>
      <c r="D4" s="93" t="s">
        <v>146</v>
      </c>
      <c r="E4" s="93" t="s">
        <v>118</v>
      </c>
      <c r="F4" s="93" t="s">
        <v>137</v>
      </c>
      <c r="G4" s="94" t="s">
        <v>37</v>
      </c>
      <c r="H4" s="167" t="s">
        <v>119</v>
      </c>
      <c r="I4" s="93" t="s">
        <v>120</v>
      </c>
      <c r="J4" s="93" t="s">
        <v>121</v>
      </c>
      <c r="K4" s="94" t="s">
        <v>122</v>
      </c>
      <c r="L4" s="167" t="s">
        <v>123</v>
      </c>
      <c r="M4" s="93" t="s">
        <v>124</v>
      </c>
      <c r="N4" s="93" t="s">
        <v>125</v>
      </c>
      <c r="O4" s="93" t="s">
        <v>126</v>
      </c>
      <c r="P4" s="94" t="s">
        <v>1</v>
      </c>
      <c r="Q4" s="167" t="s">
        <v>127</v>
      </c>
      <c r="R4" s="93" t="s">
        <v>128</v>
      </c>
      <c r="S4" s="94" t="s">
        <v>38</v>
      </c>
      <c r="T4" s="142" t="s">
        <v>129</v>
      </c>
      <c r="U4" s="94" t="s">
        <v>138</v>
      </c>
    </row>
    <row r="5" spans="1:25" s="2" customFormat="1" ht="10.4" customHeight="1" x14ac:dyDescent="0.2">
      <c r="A5" s="189" t="s">
        <v>3</v>
      </c>
      <c r="B5" s="152">
        <f>SUM(C5:U5)</f>
        <v>59597542</v>
      </c>
      <c r="C5" s="29">
        <v>44355038</v>
      </c>
      <c r="D5" s="29">
        <v>507465</v>
      </c>
      <c r="E5" s="29">
        <v>67768</v>
      </c>
      <c r="F5" s="29">
        <v>100981</v>
      </c>
      <c r="G5" s="153">
        <v>3667997</v>
      </c>
      <c r="H5" s="152">
        <v>513042</v>
      </c>
      <c r="I5" s="29">
        <v>249596</v>
      </c>
      <c r="J5" s="29">
        <v>488225</v>
      </c>
      <c r="K5" s="153">
        <v>467113</v>
      </c>
      <c r="L5" s="152">
        <v>1864318</v>
      </c>
      <c r="M5" s="29">
        <v>1587819</v>
      </c>
      <c r="N5" s="29">
        <v>644881</v>
      </c>
      <c r="O5" s="29">
        <v>445619</v>
      </c>
      <c r="P5" s="153">
        <v>972783</v>
      </c>
      <c r="Q5" s="152">
        <v>1488381</v>
      </c>
      <c r="R5" s="29">
        <v>623119</v>
      </c>
      <c r="S5" s="153">
        <v>297778</v>
      </c>
      <c r="T5" s="143">
        <v>331844</v>
      </c>
      <c r="U5" s="153">
        <v>923775</v>
      </c>
      <c r="X5" s="129"/>
    </row>
    <row r="6" spans="1:25" ht="10.4" customHeight="1" x14ac:dyDescent="0.2">
      <c r="A6" s="190" t="s">
        <v>4</v>
      </c>
      <c r="B6" s="154">
        <v>56490048</v>
      </c>
      <c r="C6" s="28">
        <v>41540791</v>
      </c>
      <c r="D6" s="28">
        <v>494251</v>
      </c>
      <c r="E6" s="28">
        <v>64218</v>
      </c>
      <c r="F6" s="28">
        <v>99138</v>
      </c>
      <c r="G6" s="155">
        <v>3585003</v>
      </c>
      <c r="H6" s="154">
        <v>499310</v>
      </c>
      <c r="I6" s="28">
        <v>241528</v>
      </c>
      <c r="J6" s="28">
        <v>474190</v>
      </c>
      <c r="K6" s="155">
        <v>454350</v>
      </c>
      <c r="L6" s="154">
        <v>1843248</v>
      </c>
      <c r="M6" s="28">
        <v>1570285</v>
      </c>
      <c r="N6" s="28">
        <v>629567</v>
      </c>
      <c r="O6" s="28">
        <v>431165</v>
      </c>
      <c r="P6" s="155">
        <v>952127</v>
      </c>
      <c r="Q6" s="154">
        <v>1468474</v>
      </c>
      <c r="R6" s="28">
        <v>619419</v>
      </c>
      <c r="S6" s="155">
        <v>293831</v>
      </c>
      <c r="T6" s="144">
        <v>320203</v>
      </c>
      <c r="U6" s="155">
        <v>908950</v>
      </c>
    </row>
    <row r="7" spans="1:25" ht="10.4" customHeight="1" x14ac:dyDescent="0.2">
      <c r="A7" s="190" t="s">
        <v>5</v>
      </c>
      <c r="B7" s="154">
        <f t="shared" ref="B7:B69" si="0">SUM(C7:U7)</f>
        <v>5950757</v>
      </c>
      <c r="C7" s="28">
        <v>4275557</v>
      </c>
      <c r="D7" s="28">
        <v>47886</v>
      </c>
      <c r="E7" s="28">
        <v>6207</v>
      </c>
      <c r="F7" s="28">
        <v>6809</v>
      </c>
      <c r="G7" s="155">
        <v>248565</v>
      </c>
      <c r="H7" s="154">
        <v>81193</v>
      </c>
      <c r="I7" s="28">
        <v>16011</v>
      </c>
      <c r="J7" s="28">
        <v>46478</v>
      </c>
      <c r="K7" s="155">
        <v>34542</v>
      </c>
      <c r="L7" s="154">
        <v>276030</v>
      </c>
      <c r="M7" s="28">
        <v>319165</v>
      </c>
      <c r="N7" s="28">
        <v>77518</v>
      </c>
      <c r="O7" s="28">
        <v>33301</v>
      </c>
      <c r="P7" s="155">
        <v>88250</v>
      </c>
      <c r="Q7" s="154">
        <v>146089</v>
      </c>
      <c r="R7" s="28">
        <v>90192</v>
      </c>
      <c r="S7" s="155">
        <v>32738</v>
      </c>
      <c r="T7" s="144">
        <v>31790</v>
      </c>
      <c r="U7" s="155">
        <v>92436</v>
      </c>
    </row>
    <row r="8" spans="1:25" ht="10.4" customHeight="1" x14ac:dyDescent="0.2">
      <c r="A8" s="190" t="s">
        <v>6</v>
      </c>
      <c r="B8" s="154">
        <f t="shared" si="0"/>
        <v>2919655</v>
      </c>
      <c r="C8" s="28">
        <v>1630823</v>
      </c>
      <c r="D8" s="28">
        <v>31490</v>
      </c>
      <c r="E8" s="28">
        <v>2417</v>
      </c>
      <c r="F8" s="28">
        <v>4246</v>
      </c>
      <c r="G8" s="155">
        <v>124197</v>
      </c>
      <c r="H8" s="154">
        <v>59903</v>
      </c>
      <c r="I8" s="28">
        <v>9735</v>
      </c>
      <c r="J8" s="28">
        <v>28872</v>
      </c>
      <c r="K8" s="155">
        <v>23175</v>
      </c>
      <c r="L8" s="154">
        <v>226927</v>
      </c>
      <c r="M8" s="28">
        <v>278837</v>
      </c>
      <c r="N8" s="28">
        <v>72168</v>
      </c>
      <c r="O8" s="28">
        <v>22718</v>
      </c>
      <c r="P8" s="155">
        <v>66665</v>
      </c>
      <c r="Q8" s="154">
        <v>126041</v>
      </c>
      <c r="R8" s="28">
        <v>81732</v>
      </c>
      <c r="S8" s="155">
        <v>28274</v>
      </c>
      <c r="T8" s="144">
        <v>28083</v>
      </c>
      <c r="U8" s="155">
        <v>73352</v>
      </c>
    </row>
    <row r="9" spans="1:25" s="128" customFormat="1" ht="10.4" customHeight="1" thickBot="1" x14ac:dyDescent="0.25">
      <c r="A9" s="190" t="s">
        <v>7</v>
      </c>
      <c r="B9" s="154">
        <f t="shared" si="0"/>
        <v>1144922</v>
      </c>
      <c r="C9" s="28">
        <v>491211</v>
      </c>
      <c r="D9" s="28">
        <v>16964</v>
      </c>
      <c r="E9" s="28">
        <v>686</v>
      </c>
      <c r="F9" s="28">
        <v>1833</v>
      </c>
      <c r="G9" s="155">
        <v>45914</v>
      </c>
      <c r="H9" s="154">
        <v>25119</v>
      </c>
      <c r="I9" s="28">
        <v>4680</v>
      </c>
      <c r="J9" s="28">
        <v>13130</v>
      </c>
      <c r="K9" s="155">
        <v>12276</v>
      </c>
      <c r="L9" s="154">
        <v>66519</v>
      </c>
      <c r="M9" s="28">
        <v>195102</v>
      </c>
      <c r="N9" s="28">
        <v>48232</v>
      </c>
      <c r="O9" s="28">
        <v>12487</v>
      </c>
      <c r="P9" s="155">
        <v>33044</v>
      </c>
      <c r="Q9" s="154">
        <v>66822</v>
      </c>
      <c r="R9" s="28">
        <v>44718</v>
      </c>
      <c r="S9" s="155">
        <v>14220</v>
      </c>
      <c r="T9" s="144">
        <v>19196</v>
      </c>
      <c r="U9" s="155">
        <v>32769</v>
      </c>
      <c r="V9" s="127"/>
      <c r="W9" s="127"/>
      <c r="X9" s="127"/>
      <c r="Y9" s="127"/>
    </row>
    <row r="10" spans="1:25" ht="10.4" customHeight="1" thickBot="1" x14ac:dyDescent="0.3">
      <c r="A10" s="191" t="s">
        <v>459</v>
      </c>
      <c r="B10" s="156"/>
      <c r="C10" s="34"/>
      <c r="D10" s="34"/>
      <c r="E10" s="34"/>
      <c r="F10" s="34"/>
      <c r="G10" s="157"/>
      <c r="H10" s="156"/>
      <c r="I10" s="34"/>
      <c r="J10" s="34"/>
      <c r="K10" s="157"/>
      <c r="L10" s="156"/>
      <c r="M10" s="34"/>
      <c r="N10" s="34"/>
      <c r="O10" s="34"/>
      <c r="P10" s="157"/>
      <c r="Q10" s="156"/>
      <c r="R10" s="34"/>
      <c r="S10" s="157"/>
      <c r="T10" s="88"/>
      <c r="U10" s="192"/>
      <c r="V10" s="4"/>
      <c r="W10" s="4"/>
      <c r="X10" s="4"/>
      <c r="Y10" s="4"/>
    </row>
    <row r="11" spans="1:25" ht="10.4" customHeight="1" x14ac:dyDescent="0.2">
      <c r="A11" s="193" t="s">
        <v>443</v>
      </c>
      <c r="B11" s="152">
        <f t="shared" si="0"/>
        <v>100173</v>
      </c>
      <c r="C11" s="29">
        <v>50892</v>
      </c>
      <c r="D11" s="29">
        <v>1508</v>
      </c>
      <c r="E11" s="29">
        <v>35</v>
      </c>
      <c r="F11" s="29">
        <v>171</v>
      </c>
      <c r="G11" s="153">
        <v>5794</v>
      </c>
      <c r="H11" s="152">
        <v>2592</v>
      </c>
      <c r="I11" s="29">
        <v>730</v>
      </c>
      <c r="J11" s="29">
        <v>1428</v>
      </c>
      <c r="K11" s="153">
        <v>1343</v>
      </c>
      <c r="L11" s="152">
        <v>8739</v>
      </c>
      <c r="M11" s="29">
        <v>4869</v>
      </c>
      <c r="N11" s="29">
        <v>830</v>
      </c>
      <c r="O11" s="29">
        <v>2173</v>
      </c>
      <c r="P11" s="153">
        <v>3098</v>
      </c>
      <c r="Q11" s="152">
        <v>5863</v>
      </c>
      <c r="R11" s="29">
        <v>3617</v>
      </c>
      <c r="S11" s="153">
        <v>1251</v>
      </c>
      <c r="T11" s="143">
        <v>3312</v>
      </c>
      <c r="U11" s="153">
        <v>1928</v>
      </c>
      <c r="V11" s="4"/>
      <c r="W11" s="4"/>
      <c r="X11" s="4"/>
      <c r="Y11" s="4"/>
    </row>
    <row r="12" spans="1:25" ht="10.4" customHeight="1" x14ac:dyDescent="0.2">
      <c r="A12" s="194" t="s">
        <v>444</v>
      </c>
      <c r="B12" s="154">
        <f t="shared" si="0"/>
        <v>104885</v>
      </c>
      <c r="C12" s="28">
        <v>55588</v>
      </c>
      <c r="D12" s="28">
        <v>2057</v>
      </c>
      <c r="E12" s="28">
        <v>67</v>
      </c>
      <c r="F12" s="28">
        <v>169</v>
      </c>
      <c r="G12" s="155">
        <v>6857</v>
      </c>
      <c r="H12" s="154">
        <v>3639</v>
      </c>
      <c r="I12" s="28">
        <v>523</v>
      </c>
      <c r="J12" s="28">
        <v>1070</v>
      </c>
      <c r="K12" s="155">
        <v>1163</v>
      </c>
      <c r="L12" s="154">
        <v>2834</v>
      </c>
      <c r="M12" s="28">
        <v>8949</v>
      </c>
      <c r="N12" s="28">
        <v>1833</v>
      </c>
      <c r="O12" s="28">
        <v>899</v>
      </c>
      <c r="P12" s="155">
        <v>1917</v>
      </c>
      <c r="Q12" s="154">
        <v>5822</v>
      </c>
      <c r="R12" s="28">
        <v>6762</v>
      </c>
      <c r="S12" s="155">
        <v>2006</v>
      </c>
      <c r="T12" s="144">
        <v>1828</v>
      </c>
      <c r="U12" s="155">
        <v>902</v>
      </c>
      <c r="V12" s="4"/>
      <c r="W12" s="4"/>
      <c r="X12" s="4"/>
      <c r="Y12" s="4"/>
    </row>
    <row r="13" spans="1:25" ht="10.4" customHeight="1" x14ac:dyDescent="0.2">
      <c r="A13" s="194" t="s">
        <v>445</v>
      </c>
      <c r="B13" s="154">
        <f t="shared" si="0"/>
        <v>121916</v>
      </c>
      <c r="C13" s="28">
        <v>28025</v>
      </c>
      <c r="D13" s="28">
        <v>2243</v>
      </c>
      <c r="E13" s="28">
        <v>41</v>
      </c>
      <c r="F13" s="28">
        <v>181</v>
      </c>
      <c r="G13" s="155">
        <v>3510</v>
      </c>
      <c r="H13" s="154">
        <v>1470</v>
      </c>
      <c r="I13" s="28">
        <v>367</v>
      </c>
      <c r="J13" s="28">
        <v>1577</v>
      </c>
      <c r="K13" s="155">
        <v>1307</v>
      </c>
      <c r="L13" s="154">
        <v>7921</v>
      </c>
      <c r="M13" s="28">
        <v>46950</v>
      </c>
      <c r="N13" s="28">
        <v>5953</v>
      </c>
      <c r="O13" s="28">
        <v>562</v>
      </c>
      <c r="P13" s="155">
        <v>4235</v>
      </c>
      <c r="Q13" s="154">
        <v>4191</v>
      </c>
      <c r="R13" s="28">
        <v>2816</v>
      </c>
      <c r="S13" s="155">
        <v>851</v>
      </c>
      <c r="T13" s="144">
        <v>4040</v>
      </c>
      <c r="U13" s="155">
        <v>5676</v>
      </c>
      <c r="V13" s="4"/>
      <c r="W13" s="4"/>
      <c r="X13" s="4"/>
      <c r="Y13" s="4"/>
    </row>
    <row r="14" spans="1:25" ht="10.4" customHeight="1" x14ac:dyDescent="0.2">
      <c r="A14" s="194" t="s">
        <v>446</v>
      </c>
      <c r="B14" s="154">
        <f t="shared" si="0"/>
        <v>132351</v>
      </c>
      <c r="C14" s="28">
        <v>30042</v>
      </c>
      <c r="D14" s="28">
        <v>868</v>
      </c>
      <c r="E14" s="28">
        <v>179</v>
      </c>
      <c r="F14" s="28">
        <v>348</v>
      </c>
      <c r="G14" s="155">
        <v>2750</v>
      </c>
      <c r="H14" s="154">
        <v>2301</v>
      </c>
      <c r="I14" s="28">
        <v>362</v>
      </c>
      <c r="J14" s="28">
        <v>1337</v>
      </c>
      <c r="K14" s="155">
        <v>1065</v>
      </c>
      <c r="L14" s="154">
        <v>1563</v>
      </c>
      <c r="M14" s="28">
        <v>57228</v>
      </c>
      <c r="N14" s="28">
        <v>8023</v>
      </c>
      <c r="O14" s="28">
        <v>269</v>
      </c>
      <c r="P14" s="155">
        <v>6530</v>
      </c>
      <c r="Q14" s="154">
        <v>8556</v>
      </c>
      <c r="R14" s="28">
        <v>2823</v>
      </c>
      <c r="S14" s="155">
        <v>1208</v>
      </c>
      <c r="T14" s="144">
        <v>4993</v>
      </c>
      <c r="U14" s="155">
        <v>1906</v>
      </c>
      <c r="V14" s="4"/>
      <c r="W14" s="4"/>
      <c r="X14" s="4"/>
      <c r="Y14" s="4"/>
    </row>
    <row r="15" spans="1:25" ht="10.4" customHeight="1" x14ac:dyDescent="0.2">
      <c r="A15" s="194" t="s">
        <v>447</v>
      </c>
      <c r="B15" s="154">
        <f t="shared" si="0"/>
        <v>144091</v>
      </c>
      <c r="C15" s="28">
        <v>23134</v>
      </c>
      <c r="D15" s="28">
        <v>1207</v>
      </c>
      <c r="E15" s="28">
        <v>138</v>
      </c>
      <c r="F15" s="28">
        <v>437</v>
      </c>
      <c r="G15" s="155">
        <v>8791</v>
      </c>
      <c r="H15" s="154">
        <v>2782</v>
      </c>
      <c r="I15" s="28">
        <v>951</v>
      </c>
      <c r="J15" s="28">
        <v>1489</v>
      </c>
      <c r="K15" s="155">
        <v>2080</v>
      </c>
      <c r="L15" s="154">
        <v>12047</v>
      </c>
      <c r="M15" s="28">
        <v>22062</v>
      </c>
      <c r="N15" s="28">
        <v>12710</v>
      </c>
      <c r="O15" s="28">
        <v>3562</v>
      </c>
      <c r="P15" s="155">
        <v>5183</v>
      </c>
      <c r="Q15" s="154">
        <v>23726</v>
      </c>
      <c r="R15" s="28">
        <v>10178</v>
      </c>
      <c r="S15" s="155">
        <v>3444</v>
      </c>
      <c r="T15" s="144">
        <v>6337</v>
      </c>
      <c r="U15" s="155">
        <v>3833</v>
      </c>
      <c r="V15" s="4"/>
      <c r="W15" s="4"/>
      <c r="X15" s="4"/>
      <c r="Y15" s="4"/>
    </row>
    <row r="16" spans="1:25" ht="10.4" customHeight="1" x14ac:dyDescent="0.2">
      <c r="A16" s="194" t="s">
        <v>448</v>
      </c>
      <c r="B16" s="154">
        <f t="shared" si="0"/>
        <v>105955</v>
      </c>
      <c r="C16" s="28">
        <v>78142</v>
      </c>
      <c r="D16" s="28">
        <v>1606</v>
      </c>
      <c r="E16" s="28">
        <v>44</v>
      </c>
      <c r="F16" s="28">
        <v>75</v>
      </c>
      <c r="G16" s="155">
        <v>2904</v>
      </c>
      <c r="H16" s="154">
        <v>3530</v>
      </c>
      <c r="I16" s="28">
        <v>488</v>
      </c>
      <c r="J16" s="28">
        <v>1156</v>
      </c>
      <c r="K16" s="155">
        <v>1058</v>
      </c>
      <c r="L16" s="154">
        <v>1757</v>
      </c>
      <c r="M16" s="28">
        <v>1654</v>
      </c>
      <c r="N16" s="28">
        <v>385</v>
      </c>
      <c r="O16" s="28">
        <v>1023</v>
      </c>
      <c r="P16" s="155">
        <v>1801</v>
      </c>
      <c r="Q16" s="154">
        <v>3946</v>
      </c>
      <c r="R16" s="28">
        <v>2775</v>
      </c>
      <c r="S16" s="155">
        <v>1227</v>
      </c>
      <c r="T16" s="144">
        <v>1585</v>
      </c>
      <c r="U16" s="155">
        <v>799</v>
      </c>
      <c r="V16" s="4"/>
      <c r="W16" s="4"/>
      <c r="X16" s="4"/>
      <c r="Y16" s="4"/>
    </row>
    <row r="17" spans="1:25" ht="10.4" customHeight="1" x14ac:dyDescent="0.2">
      <c r="A17" s="194" t="s">
        <v>449</v>
      </c>
      <c r="B17" s="154">
        <f t="shared" si="0"/>
        <v>112408</v>
      </c>
      <c r="C17" s="28">
        <v>30124</v>
      </c>
      <c r="D17" s="28">
        <v>1034</v>
      </c>
      <c r="E17" s="28">
        <v>45</v>
      </c>
      <c r="F17" s="28">
        <v>216</v>
      </c>
      <c r="G17" s="155">
        <v>4459</v>
      </c>
      <c r="H17" s="154">
        <v>2126</v>
      </c>
      <c r="I17" s="28">
        <v>354</v>
      </c>
      <c r="J17" s="28">
        <v>1018</v>
      </c>
      <c r="K17" s="155">
        <v>1156</v>
      </c>
      <c r="L17" s="154">
        <v>16880</v>
      </c>
      <c r="M17" s="28">
        <v>17246</v>
      </c>
      <c r="N17" s="28">
        <v>10389</v>
      </c>
      <c r="O17" s="28">
        <v>556</v>
      </c>
      <c r="P17" s="155">
        <v>3653</v>
      </c>
      <c r="Q17" s="154">
        <v>6710</v>
      </c>
      <c r="R17" s="28">
        <v>8977</v>
      </c>
      <c r="S17" s="155">
        <v>2194</v>
      </c>
      <c r="T17" s="144">
        <v>4595</v>
      </c>
      <c r="U17" s="155">
        <v>676</v>
      </c>
      <c r="V17" s="4"/>
      <c r="W17" s="4"/>
      <c r="X17" s="4"/>
      <c r="Y17" s="4"/>
    </row>
    <row r="18" spans="1:25" ht="10.4" customHeight="1" x14ac:dyDescent="0.2">
      <c r="A18" s="194" t="s">
        <v>450</v>
      </c>
      <c r="B18" s="154">
        <f t="shared" si="0"/>
        <v>109573</v>
      </c>
      <c r="C18" s="28">
        <v>68826</v>
      </c>
      <c r="D18" s="28">
        <v>2418</v>
      </c>
      <c r="E18" s="28">
        <v>46</v>
      </c>
      <c r="F18" s="28">
        <v>81</v>
      </c>
      <c r="G18" s="155">
        <v>4194</v>
      </c>
      <c r="H18" s="154">
        <v>2808</v>
      </c>
      <c r="I18" s="28">
        <v>425</v>
      </c>
      <c r="J18" s="28">
        <v>1572</v>
      </c>
      <c r="K18" s="155">
        <v>1301</v>
      </c>
      <c r="L18" s="154">
        <v>4547</v>
      </c>
      <c r="M18" s="28">
        <v>7632</v>
      </c>
      <c r="N18" s="28">
        <v>1513</v>
      </c>
      <c r="O18" s="28">
        <v>2055</v>
      </c>
      <c r="P18" s="155">
        <v>2162</v>
      </c>
      <c r="Q18" s="154">
        <v>3246</v>
      </c>
      <c r="R18" s="28">
        <v>2677</v>
      </c>
      <c r="S18" s="155">
        <v>821</v>
      </c>
      <c r="T18" s="144">
        <v>1959</v>
      </c>
      <c r="U18" s="155">
        <v>1290</v>
      </c>
      <c r="V18" s="4"/>
      <c r="W18" s="4"/>
      <c r="X18" s="4"/>
      <c r="Y18" s="4"/>
    </row>
    <row r="19" spans="1:25" ht="10.4" customHeight="1" x14ac:dyDescent="0.2">
      <c r="A19" s="194" t="s">
        <v>16</v>
      </c>
      <c r="B19" s="154">
        <f t="shared" ref="B19" si="1">SUM(C19:U19)</f>
        <v>96661</v>
      </c>
      <c r="C19" s="28">
        <v>74488</v>
      </c>
      <c r="D19" s="28">
        <v>1782</v>
      </c>
      <c r="E19" s="28">
        <v>18</v>
      </c>
      <c r="F19" s="28">
        <v>38</v>
      </c>
      <c r="G19" s="155">
        <v>2389</v>
      </c>
      <c r="H19" s="154">
        <v>1506</v>
      </c>
      <c r="I19" s="28">
        <v>164</v>
      </c>
      <c r="J19" s="28">
        <v>930</v>
      </c>
      <c r="K19" s="155">
        <v>665</v>
      </c>
      <c r="L19" s="154">
        <v>5728</v>
      </c>
      <c r="M19" s="28">
        <v>2157</v>
      </c>
      <c r="N19" s="28">
        <v>433</v>
      </c>
      <c r="O19" s="28">
        <v>1000</v>
      </c>
      <c r="P19" s="155">
        <v>1020</v>
      </c>
      <c r="Q19" s="154">
        <v>873</v>
      </c>
      <c r="R19" s="28">
        <v>1410</v>
      </c>
      <c r="S19" s="155">
        <v>388</v>
      </c>
      <c r="T19" s="144">
        <v>1263</v>
      </c>
      <c r="U19" s="155">
        <v>409</v>
      </c>
      <c r="V19" s="4"/>
      <c r="W19" s="4"/>
      <c r="X19" s="4"/>
      <c r="Y19" s="4"/>
    </row>
    <row r="20" spans="1:25" ht="10.4" customHeight="1" thickBot="1" x14ac:dyDescent="0.25">
      <c r="A20" s="194" t="s">
        <v>451</v>
      </c>
      <c r="B20" s="154">
        <f t="shared" si="0"/>
        <v>116938</v>
      </c>
      <c r="C20" s="28">
        <v>51939</v>
      </c>
      <c r="D20" s="28">
        <v>2245</v>
      </c>
      <c r="E20" s="28">
        <v>75</v>
      </c>
      <c r="F20" s="28">
        <v>145</v>
      </c>
      <c r="G20" s="155">
        <v>4265</v>
      </c>
      <c r="H20" s="154">
        <v>2389</v>
      </c>
      <c r="I20" s="28">
        <v>318</v>
      </c>
      <c r="J20" s="28">
        <v>1567</v>
      </c>
      <c r="K20" s="155">
        <v>1130</v>
      </c>
      <c r="L20" s="154">
        <v>4504</v>
      </c>
      <c r="M20" s="28">
        <v>26374</v>
      </c>
      <c r="N20" s="28">
        <v>6158</v>
      </c>
      <c r="O20" s="28">
        <v>377</v>
      </c>
      <c r="P20" s="155">
        <v>3443</v>
      </c>
      <c r="Q20" s="154">
        <v>3872</v>
      </c>
      <c r="R20" s="28">
        <v>2688</v>
      </c>
      <c r="S20" s="155">
        <v>823</v>
      </c>
      <c r="T20" s="144">
        <v>2843</v>
      </c>
      <c r="U20" s="155">
        <v>1783</v>
      </c>
      <c r="V20" s="4"/>
      <c r="W20" s="4"/>
      <c r="X20" s="4"/>
      <c r="Y20" s="4"/>
    </row>
    <row r="21" spans="1:25" ht="10.4" customHeight="1" thickBot="1" x14ac:dyDescent="0.3">
      <c r="A21" s="158" t="s">
        <v>460</v>
      </c>
      <c r="B21" s="158"/>
      <c r="C21" s="132"/>
      <c r="D21" s="132"/>
      <c r="E21" s="132"/>
      <c r="F21" s="132"/>
      <c r="G21" s="159"/>
      <c r="H21" s="158"/>
      <c r="I21" s="132"/>
      <c r="J21" s="132"/>
      <c r="K21" s="159"/>
      <c r="L21" s="158"/>
      <c r="M21" s="132"/>
      <c r="N21" s="132"/>
      <c r="O21" s="132"/>
      <c r="P21" s="159"/>
      <c r="Q21" s="158"/>
      <c r="R21" s="132"/>
      <c r="S21" s="159"/>
      <c r="T21" s="30"/>
      <c r="U21" s="192"/>
      <c r="V21" s="4"/>
      <c r="W21" s="4"/>
      <c r="X21" s="4"/>
      <c r="Y21" s="4"/>
    </row>
    <row r="22" spans="1:25" ht="10.4" customHeight="1" x14ac:dyDescent="0.2">
      <c r="A22" s="195" t="s">
        <v>34</v>
      </c>
      <c r="B22" s="160">
        <f t="shared" si="0"/>
        <v>24489</v>
      </c>
      <c r="C22" s="89">
        <v>10300</v>
      </c>
      <c r="D22" s="89">
        <v>667</v>
      </c>
      <c r="E22" s="89">
        <v>28</v>
      </c>
      <c r="F22" s="89">
        <v>19</v>
      </c>
      <c r="G22" s="161">
        <v>1262</v>
      </c>
      <c r="H22" s="160">
        <v>525</v>
      </c>
      <c r="I22" s="89">
        <v>62</v>
      </c>
      <c r="J22" s="89">
        <v>403</v>
      </c>
      <c r="K22" s="161">
        <v>279</v>
      </c>
      <c r="L22" s="160">
        <v>1731</v>
      </c>
      <c r="M22" s="89">
        <v>5203</v>
      </c>
      <c r="N22" s="89">
        <v>871</v>
      </c>
      <c r="O22" s="89">
        <v>150</v>
      </c>
      <c r="P22" s="161">
        <v>666</v>
      </c>
      <c r="Q22" s="160">
        <v>534</v>
      </c>
      <c r="R22" s="89">
        <v>619</v>
      </c>
      <c r="S22" s="161">
        <v>160</v>
      </c>
      <c r="T22" s="143">
        <v>285</v>
      </c>
      <c r="U22" s="153">
        <v>725</v>
      </c>
      <c r="V22" s="4"/>
      <c r="W22" s="4"/>
      <c r="X22" s="4"/>
      <c r="Y22" s="4"/>
    </row>
    <row r="23" spans="1:25" ht="10.4" customHeight="1" x14ac:dyDescent="0.2">
      <c r="A23" s="196" t="s">
        <v>56</v>
      </c>
      <c r="B23" s="162">
        <f t="shared" si="0"/>
        <v>11120</v>
      </c>
      <c r="C23" s="90">
        <v>7778</v>
      </c>
      <c r="D23" s="90">
        <v>167</v>
      </c>
      <c r="E23" s="90">
        <v>7</v>
      </c>
      <c r="F23" s="90">
        <v>12</v>
      </c>
      <c r="G23" s="163">
        <v>417</v>
      </c>
      <c r="H23" s="162">
        <v>316</v>
      </c>
      <c r="I23" s="90">
        <v>48</v>
      </c>
      <c r="J23" s="90">
        <v>106</v>
      </c>
      <c r="K23" s="163">
        <v>142</v>
      </c>
      <c r="L23" s="162">
        <v>195</v>
      </c>
      <c r="M23" s="90">
        <v>169</v>
      </c>
      <c r="N23" s="90">
        <v>39</v>
      </c>
      <c r="O23" s="90">
        <v>181</v>
      </c>
      <c r="P23" s="163">
        <v>367</v>
      </c>
      <c r="Q23" s="162">
        <v>466</v>
      </c>
      <c r="R23" s="90">
        <v>265</v>
      </c>
      <c r="S23" s="163">
        <v>110</v>
      </c>
      <c r="T23" s="144">
        <v>124</v>
      </c>
      <c r="U23" s="155">
        <v>211</v>
      </c>
      <c r="V23" s="4"/>
      <c r="W23" s="4"/>
      <c r="X23" s="4"/>
      <c r="Y23" s="4"/>
    </row>
    <row r="24" spans="1:25" ht="10.4" customHeight="1" x14ac:dyDescent="0.2">
      <c r="A24" s="196" t="s">
        <v>57</v>
      </c>
      <c r="B24" s="162">
        <f t="shared" si="0"/>
        <v>28018</v>
      </c>
      <c r="C24" s="90">
        <v>1180</v>
      </c>
      <c r="D24" s="90">
        <v>78</v>
      </c>
      <c r="E24" s="90">
        <v>81</v>
      </c>
      <c r="F24" s="90">
        <v>102</v>
      </c>
      <c r="G24" s="163">
        <v>357</v>
      </c>
      <c r="H24" s="162">
        <v>156</v>
      </c>
      <c r="I24" s="90">
        <v>50</v>
      </c>
      <c r="J24" s="90">
        <v>234</v>
      </c>
      <c r="K24" s="163">
        <v>151</v>
      </c>
      <c r="L24" s="162">
        <v>345</v>
      </c>
      <c r="M24" s="90">
        <v>16836</v>
      </c>
      <c r="N24" s="90">
        <v>1974</v>
      </c>
      <c r="O24" s="90">
        <v>50</v>
      </c>
      <c r="P24" s="163">
        <v>1860</v>
      </c>
      <c r="Q24" s="162">
        <v>2246</v>
      </c>
      <c r="R24" s="90">
        <v>435</v>
      </c>
      <c r="S24" s="163">
        <v>190</v>
      </c>
      <c r="T24" s="144">
        <v>354</v>
      </c>
      <c r="U24" s="155">
        <v>1339</v>
      </c>
      <c r="V24" s="4"/>
      <c r="W24" s="4"/>
      <c r="X24" s="4"/>
      <c r="Y24" s="4"/>
    </row>
    <row r="25" spans="1:25" ht="10.4" customHeight="1" x14ac:dyDescent="0.2">
      <c r="A25" s="196" t="s">
        <v>18</v>
      </c>
      <c r="B25" s="162">
        <f t="shared" si="0"/>
        <v>24442</v>
      </c>
      <c r="C25" s="90">
        <v>1117</v>
      </c>
      <c r="D25" s="90">
        <v>96</v>
      </c>
      <c r="E25" s="90">
        <v>10</v>
      </c>
      <c r="F25" s="90">
        <v>33</v>
      </c>
      <c r="G25" s="163">
        <v>604</v>
      </c>
      <c r="H25" s="162">
        <v>206</v>
      </c>
      <c r="I25" s="90">
        <v>66</v>
      </c>
      <c r="J25" s="90">
        <v>176</v>
      </c>
      <c r="K25" s="163">
        <v>121</v>
      </c>
      <c r="L25" s="162">
        <v>2415</v>
      </c>
      <c r="M25" s="90">
        <v>7666</v>
      </c>
      <c r="N25" s="90">
        <v>6242</v>
      </c>
      <c r="O25" s="90">
        <v>91</v>
      </c>
      <c r="P25" s="163">
        <v>659</v>
      </c>
      <c r="Q25" s="162">
        <v>2194</v>
      </c>
      <c r="R25" s="90">
        <v>1360</v>
      </c>
      <c r="S25" s="163">
        <v>389</v>
      </c>
      <c r="T25" s="144">
        <v>246</v>
      </c>
      <c r="U25" s="155">
        <v>751</v>
      </c>
      <c r="V25" s="4"/>
      <c r="W25" s="4"/>
      <c r="X25" s="4"/>
      <c r="Y25" s="4"/>
    </row>
    <row r="26" spans="1:25" ht="10.4" customHeight="1" x14ac:dyDescent="0.2">
      <c r="A26" s="196" t="s">
        <v>58</v>
      </c>
      <c r="B26" s="162">
        <f t="shared" si="0"/>
        <v>12153</v>
      </c>
      <c r="C26" s="90">
        <v>1512</v>
      </c>
      <c r="D26" s="90">
        <v>94</v>
      </c>
      <c r="E26" s="90">
        <v>4</v>
      </c>
      <c r="F26" s="90">
        <v>10</v>
      </c>
      <c r="G26" s="163">
        <v>386</v>
      </c>
      <c r="H26" s="162">
        <v>253</v>
      </c>
      <c r="I26" s="90">
        <v>61</v>
      </c>
      <c r="J26" s="90">
        <v>115</v>
      </c>
      <c r="K26" s="163">
        <v>179</v>
      </c>
      <c r="L26" s="162">
        <v>460</v>
      </c>
      <c r="M26" s="90">
        <v>3541</v>
      </c>
      <c r="N26" s="90">
        <v>435</v>
      </c>
      <c r="O26" s="90">
        <v>163</v>
      </c>
      <c r="P26" s="163">
        <v>529</v>
      </c>
      <c r="Q26" s="162">
        <v>1060</v>
      </c>
      <c r="R26" s="90">
        <v>722</v>
      </c>
      <c r="S26" s="163">
        <v>201</v>
      </c>
      <c r="T26" s="144">
        <v>1835</v>
      </c>
      <c r="U26" s="155">
        <v>593</v>
      </c>
      <c r="V26" s="4"/>
      <c r="W26" s="4"/>
      <c r="X26" s="4"/>
      <c r="Y26" s="4"/>
    </row>
    <row r="27" spans="1:25" ht="10.4" customHeight="1" x14ac:dyDescent="0.2">
      <c r="A27" s="196" t="s">
        <v>19</v>
      </c>
      <c r="B27" s="162">
        <f t="shared" si="0"/>
        <v>22670</v>
      </c>
      <c r="C27" s="90">
        <v>15502</v>
      </c>
      <c r="D27" s="90">
        <v>236</v>
      </c>
      <c r="E27" s="90">
        <v>1</v>
      </c>
      <c r="F27" s="90">
        <v>14</v>
      </c>
      <c r="G27" s="163">
        <v>657</v>
      </c>
      <c r="H27" s="162">
        <v>892</v>
      </c>
      <c r="I27" s="90">
        <v>147</v>
      </c>
      <c r="J27" s="90">
        <v>251</v>
      </c>
      <c r="K27" s="163">
        <v>298</v>
      </c>
      <c r="L27" s="162">
        <v>426</v>
      </c>
      <c r="M27" s="90">
        <v>487</v>
      </c>
      <c r="N27" s="90">
        <v>124</v>
      </c>
      <c r="O27" s="90">
        <v>193</v>
      </c>
      <c r="P27" s="163">
        <v>576</v>
      </c>
      <c r="Q27" s="162">
        <v>1100</v>
      </c>
      <c r="R27" s="90">
        <v>808</v>
      </c>
      <c r="S27" s="163">
        <v>351</v>
      </c>
      <c r="T27" s="144">
        <v>233</v>
      </c>
      <c r="U27" s="155">
        <v>374</v>
      </c>
      <c r="V27" s="4"/>
      <c r="W27" s="4"/>
      <c r="X27" s="4"/>
      <c r="Y27" s="4"/>
    </row>
    <row r="28" spans="1:25" ht="10.4" customHeight="1" x14ac:dyDescent="0.2">
      <c r="A28" s="196" t="s">
        <v>20</v>
      </c>
      <c r="B28" s="162">
        <f t="shared" si="0"/>
        <v>21172</v>
      </c>
      <c r="C28" s="90">
        <v>10967</v>
      </c>
      <c r="D28" s="90">
        <v>594</v>
      </c>
      <c r="E28" s="90">
        <v>1</v>
      </c>
      <c r="F28" s="90">
        <v>23</v>
      </c>
      <c r="G28" s="163">
        <v>532</v>
      </c>
      <c r="H28" s="162">
        <v>488</v>
      </c>
      <c r="I28" s="90">
        <v>63</v>
      </c>
      <c r="J28" s="90">
        <v>286</v>
      </c>
      <c r="K28" s="163">
        <v>262</v>
      </c>
      <c r="L28" s="162">
        <v>1156</v>
      </c>
      <c r="M28" s="90">
        <v>3782</v>
      </c>
      <c r="N28" s="90">
        <v>380</v>
      </c>
      <c r="O28" s="90">
        <v>129</v>
      </c>
      <c r="P28" s="163">
        <v>528</v>
      </c>
      <c r="Q28" s="162">
        <v>505</v>
      </c>
      <c r="R28" s="90">
        <v>464</v>
      </c>
      <c r="S28" s="163">
        <v>124</v>
      </c>
      <c r="T28" s="144">
        <v>406</v>
      </c>
      <c r="U28" s="155">
        <v>482</v>
      </c>
      <c r="V28" s="4"/>
      <c r="W28" s="4"/>
      <c r="X28" s="4"/>
      <c r="Y28" s="4"/>
    </row>
    <row r="29" spans="1:25" ht="10.4" customHeight="1" x14ac:dyDescent="0.2">
      <c r="A29" s="196" t="s">
        <v>59</v>
      </c>
      <c r="B29" s="162">
        <f t="shared" si="0"/>
        <v>12469</v>
      </c>
      <c r="C29" s="90">
        <v>808</v>
      </c>
      <c r="D29" s="90">
        <v>91</v>
      </c>
      <c r="E29" s="90">
        <v>2</v>
      </c>
      <c r="F29" s="90">
        <v>42</v>
      </c>
      <c r="G29" s="163">
        <v>415</v>
      </c>
      <c r="H29" s="162">
        <v>226</v>
      </c>
      <c r="I29" s="90">
        <v>55</v>
      </c>
      <c r="J29" s="90">
        <v>86</v>
      </c>
      <c r="K29" s="163">
        <v>148</v>
      </c>
      <c r="L29" s="162">
        <v>1159</v>
      </c>
      <c r="M29" s="90">
        <v>3288</v>
      </c>
      <c r="N29" s="90">
        <v>1472</v>
      </c>
      <c r="O29" s="90">
        <v>59</v>
      </c>
      <c r="P29" s="163">
        <v>533</v>
      </c>
      <c r="Q29" s="162">
        <v>1592</v>
      </c>
      <c r="R29" s="90">
        <v>1521</v>
      </c>
      <c r="S29" s="163">
        <v>388</v>
      </c>
      <c r="T29" s="144">
        <v>84</v>
      </c>
      <c r="U29" s="155">
        <v>500</v>
      </c>
      <c r="V29" s="4"/>
      <c r="W29" s="4"/>
      <c r="X29" s="4"/>
      <c r="Y29" s="4"/>
    </row>
    <row r="30" spans="1:25" ht="10.4" customHeight="1" x14ac:dyDescent="0.2">
      <c r="A30" s="196" t="s">
        <v>60</v>
      </c>
      <c r="B30" s="162">
        <f t="shared" si="0"/>
        <v>15054</v>
      </c>
      <c r="C30" s="90">
        <v>2047</v>
      </c>
      <c r="D30" s="90">
        <v>134</v>
      </c>
      <c r="E30" s="90">
        <v>11</v>
      </c>
      <c r="F30" s="90">
        <v>32</v>
      </c>
      <c r="G30" s="163">
        <v>837</v>
      </c>
      <c r="H30" s="162">
        <v>278</v>
      </c>
      <c r="I30" s="90">
        <v>146</v>
      </c>
      <c r="J30" s="90">
        <v>188</v>
      </c>
      <c r="K30" s="163">
        <v>237</v>
      </c>
      <c r="L30" s="162">
        <v>537</v>
      </c>
      <c r="M30" s="90">
        <v>2981</v>
      </c>
      <c r="N30" s="90">
        <v>994</v>
      </c>
      <c r="O30" s="90">
        <v>813</v>
      </c>
      <c r="P30" s="163">
        <v>630</v>
      </c>
      <c r="Q30" s="162">
        <v>2621</v>
      </c>
      <c r="R30" s="90">
        <v>748</v>
      </c>
      <c r="S30" s="163">
        <v>255</v>
      </c>
      <c r="T30" s="144">
        <v>842</v>
      </c>
      <c r="U30" s="155">
        <v>723</v>
      </c>
      <c r="V30" s="4"/>
      <c r="W30" s="4"/>
      <c r="X30" s="4"/>
      <c r="Y30" s="4"/>
    </row>
    <row r="31" spans="1:25" ht="10.4" customHeight="1" x14ac:dyDescent="0.2">
      <c r="A31" s="196" t="s">
        <v>35</v>
      </c>
      <c r="B31" s="162">
        <f t="shared" si="0"/>
        <v>12984</v>
      </c>
      <c r="C31" s="90">
        <v>801</v>
      </c>
      <c r="D31" s="90">
        <v>75</v>
      </c>
      <c r="E31" s="90">
        <v>15</v>
      </c>
      <c r="F31" s="90">
        <v>16</v>
      </c>
      <c r="G31" s="163">
        <v>244</v>
      </c>
      <c r="H31" s="162">
        <v>114</v>
      </c>
      <c r="I31" s="90">
        <v>62</v>
      </c>
      <c r="J31" s="90">
        <v>115</v>
      </c>
      <c r="K31" s="163">
        <v>159</v>
      </c>
      <c r="L31" s="162">
        <v>178</v>
      </c>
      <c r="M31" s="90">
        <v>5232</v>
      </c>
      <c r="N31" s="90">
        <v>2005</v>
      </c>
      <c r="O31" s="90">
        <v>15</v>
      </c>
      <c r="P31" s="163">
        <v>522</v>
      </c>
      <c r="Q31" s="162">
        <v>1862</v>
      </c>
      <c r="R31" s="90">
        <v>369</v>
      </c>
      <c r="S31" s="163">
        <v>141</v>
      </c>
      <c r="T31" s="144">
        <v>518</v>
      </c>
      <c r="U31" s="155">
        <v>541</v>
      </c>
      <c r="V31" s="4"/>
      <c r="W31" s="4"/>
      <c r="X31" s="4"/>
      <c r="Y31" s="4"/>
    </row>
    <row r="32" spans="1:25" ht="10.4" customHeight="1" x14ac:dyDescent="0.2">
      <c r="A32" s="196" t="s">
        <v>61</v>
      </c>
      <c r="B32" s="162">
        <f t="shared" si="0"/>
        <v>22377</v>
      </c>
      <c r="C32" s="90">
        <v>13206</v>
      </c>
      <c r="D32" s="90">
        <v>383</v>
      </c>
      <c r="E32" s="90">
        <v>11</v>
      </c>
      <c r="F32" s="90">
        <v>18</v>
      </c>
      <c r="G32" s="163">
        <v>1262</v>
      </c>
      <c r="H32" s="162">
        <v>446</v>
      </c>
      <c r="I32" s="90">
        <v>102</v>
      </c>
      <c r="J32" s="90">
        <v>415</v>
      </c>
      <c r="K32" s="163">
        <v>290</v>
      </c>
      <c r="L32" s="162">
        <v>1237</v>
      </c>
      <c r="M32" s="90">
        <v>1018</v>
      </c>
      <c r="N32" s="90">
        <v>371</v>
      </c>
      <c r="O32" s="90">
        <v>1001</v>
      </c>
      <c r="P32" s="163">
        <v>535</v>
      </c>
      <c r="Q32" s="162">
        <v>818</v>
      </c>
      <c r="R32" s="90">
        <v>419</v>
      </c>
      <c r="S32" s="163">
        <v>149</v>
      </c>
      <c r="T32" s="144">
        <v>258</v>
      </c>
      <c r="U32" s="155">
        <v>438</v>
      </c>
      <c r="V32" s="4"/>
      <c r="W32" s="4"/>
      <c r="X32" s="4"/>
      <c r="Y32" s="4"/>
    </row>
    <row r="33" spans="1:25" ht="10.4" customHeight="1" x14ac:dyDescent="0.2">
      <c r="A33" s="196" t="s">
        <v>62</v>
      </c>
      <c r="B33" s="162">
        <f t="shared" si="0"/>
        <v>19176</v>
      </c>
      <c r="C33" s="90">
        <v>13873</v>
      </c>
      <c r="D33" s="90">
        <v>392</v>
      </c>
      <c r="E33" s="90">
        <v>4</v>
      </c>
      <c r="F33" s="90">
        <v>13</v>
      </c>
      <c r="G33" s="163">
        <v>757</v>
      </c>
      <c r="H33" s="162">
        <v>548</v>
      </c>
      <c r="I33" s="90">
        <v>77</v>
      </c>
      <c r="J33" s="90">
        <v>296</v>
      </c>
      <c r="K33" s="163">
        <v>206</v>
      </c>
      <c r="L33" s="162">
        <v>458</v>
      </c>
      <c r="M33" s="90">
        <v>292</v>
      </c>
      <c r="N33" s="90">
        <v>136</v>
      </c>
      <c r="O33" s="90">
        <v>315</v>
      </c>
      <c r="P33" s="163">
        <v>325</v>
      </c>
      <c r="Q33" s="162">
        <v>507</v>
      </c>
      <c r="R33" s="90">
        <v>427</v>
      </c>
      <c r="S33" s="163">
        <v>154</v>
      </c>
      <c r="T33" s="144">
        <v>150</v>
      </c>
      <c r="U33" s="155">
        <v>246</v>
      </c>
      <c r="V33" s="4"/>
      <c r="W33" s="4"/>
      <c r="X33" s="4"/>
      <c r="Y33" s="4"/>
    </row>
    <row r="34" spans="1:25" ht="10.4" customHeight="1" x14ac:dyDescent="0.2">
      <c r="A34" s="196" t="s">
        <v>63</v>
      </c>
      <c r="B34" s="162">
        <f t="shared" si="0"/>
        <v>18792</v>
      </c>
      <c r="C34" s="90">
        <v>11034</v>
      </c>
      <c r="D34" s="90">
        <v>582</v>
      </c>
      <c r="E34" s="90">
        <v>2</v>
      </c>
      <c r="F34" s="90">
        <v>16</v>
      </c>
      <c r="G34" s="163">
        <v>772</v>
      </c>
      <c r="H34" s="162">
        <v>430</v>
      </c>
      <c r="I34" s="90">
        <v>81</v>
      </c>
      <c r="J34" s="90">
        <v>336</v>
      </c>
      <c r="K34" s="163">
        <v>241</v>
      </c>
      <c r="L34" s="162">
        <v>1027</v>
      </c>
      <c r="M34" s="90">
        <v>1975</v>
      </c>
      <c r="N34" s="90">
        <v>226</v>
      </c>
      <c r="O34" s="90">
        <v>224</v>
      </c>
      <c r="P34" s="163">
        <v>333</v>
      </c>
      <c r="Q34" s="162">
        <v>320</v>
      </c>
      <c r="R34" s="90">
        <v>528</v>
      </c>
      <c r="S34" s="163">
        <v>145</v>
      </c>
      <c r="T34" s="144">
        <v>203</v>
      </c>
      <c r="U34" s="155">
        <v>317</v>
      </c>
      <c r="V34" s="4"/>
      <c r="W34" s="4"/>
      <c r="X34" s="4"/>
      <c r="Y34" s="4"/>
    </row>
    <row r="35" spans="1:25" ht="10.4" customHeight="1" x14ac:dyDescent="0.2">
      <c r="A35" s="196" t="s">
        <v>64</v>
      </c>
      <c r="B35" s="162">
        <f t="shared" si="0"/>
        <v>22383</v>
      </c>
      <c r="C35" s="90">
        <v>6573</v>
      </c>
      <c r="D35" s="90">
        <v>210</v>
      </c>
      <c r="E35" s="90">
        <v>5</v>
      </c>
      <c r="F35" s="90">
        <v>45</v>
      </c>
      <c r="G35" s="163">
        <v>486</v>
      </c>
      <c r="H35" s="162">
        <v>498</v>
      </c>
      <c r="I35" s="90">
        <v>59</v>
      </c>
      <c r="J35" s="90">
        <v>243</v>
      </c>
      <c r="K35" s="163">
        <v>148</v>
      </c>
      <c r="L35" s="162">
        <v>261</v>
      </c>
      <c r="M35" s="90">
        <v>8895</v>
      </c>
      <c r="N35" s="90">
        <v>765</v>
      </c>
      <c r="O35" s="90">
        <v>80</v>
      </c>
      <c r="P35" s="163">
        <v>1099</v>
      </c>
      <c r="Q35" s="162">
        <v>1358</v>
      </c>
      <c r="R35" s="90">
        <v>582</v>
      </c>
      <c r="S35" s="163">
        <v>220</v>
      </c>
      <c r="T35" s="144">
        <v>207</v>
      </c>
      <c r="U35" s="155">
        <v>649</v>
      </c>
      <c r="V35" s="4"/>
      <c r="W35" s="4"/>
      <c r="X35" s="4"/>
      <c r="Y35" s="4"/>
    </row>
    <row r="36" spans="1:25" ht="10.4" customHeight="1" x14ac:dyDescent="0.2">
      <c r="A36" s="196" t="s">
        <v>65</v>
      </c>
      <c r="B36" s="162">
        <f t="shared" si="0"/>
        <v>9932</v>
      </c>
      <c r="C36" s="90">
        <v>7509</v>
      </c>
      <c r="D36" s="90">
        <v>152</v>
      </c>
      <c r="E36" s="90">
        <v>0</v>
      </c>
      <c r="F36" s="90">
        <v>0</v>
      </c>
      <c r="G36" s="163">
        <v>244</v>
      </c>
      <c r="H36" s="162">
        <v>622</v>
      </c>
      <c r="I36" s="90">
        <v>43</v>
      </c>
      <c r="J36" s="90">
        <v>98</v>
      </c>
      <c r="K36" s="163">
        <v>94</v>
      </c>
      <c r="L36" s="162">
        <v>34</v>
      </c>
      <c r="M36" s="90">
        <v>138</v>
      </c>
      <c r="N36" s="90">
        <v>29</v>
      </c>
      <c r="O36" s="90">
        <v>11</v>
      </c>
      <c r="P36" s="163">
        <v>49</v>
      </c>
      <c r="Q36" s="162">
        <v>245</v>
      </c>
      <c r="R36" s="90">
        <v>420</v>
      </c>
      <c r="S36" s="163">
        <v>139</v>
      </c>
      <c r="T36" s="144">
        <v>16</v>
      </c>
      <c r="U36" s="155">
        <v>89</v>
      </c>
      <c r="V36" s="4"/>
      <c r="W36" s="4"/>
      <c r="X36" s="4"/>
      <c r="Y36" s="4"/>
    </row>
    <row r="37" spans="1:25" ht="10.4" customHeight="1" x14ac:dyDescent="0.2">
      <c r="A37" s="196" t="s">
        <v>66</v>
      </c>
      <c r="B37" s="162">
        <f t="shared" si="0"/>
        <v>11643</v>
      </c>
      <c r="C37" s="90">
        <v>7914</v>
      </c>
      <c r="D37" s="90">
        <v>278</v>
      </c>
      <c r="E37" s="90">
        <v>3</v>
      </c>
      <c r="F37" s="90">
        <v>0</v>
      </c>
      <c r="G37" s="163">
        <v>253</v>
      </c>
      <c r="H37" s="162">
        <v>426</v>
      </c>
      <c r="I37" s="90">
        <v>75</v>
      </c>
      <c r="J37" s="90">
        <v>115</v>
      </c>
      <c r="K37" s="163">
        <v>125</v>
      </c>
      <c r="L37" s="162">
        <v>240</v>
      </c>
      <c r="M37" s="90">
        <v>572</v>
      </c>
      <c r="N37" s="90">
        <v>71</v>
      </c>
      <c r="O37" s="90">
        <v>83</v>
      </c>
      <c r="P37" s="163">
        <v>147</v>
      </c>
      <c r="Q37" s="162">
        <v>462</v>
      </c>
      <c r="R37" s="90">
        <v>415</v>
      </c>
      <c r="S37" s="163">
        <v>137</v>
      </c>
      <c r="T37" s="144">
        <v>156</v>
      </c>
      <c r="U37" s="155">
        <v>171</v>
      </c>
      <c r="V37" s="4"/>
      <c r="W37" s="4"/>
      <c r="X37" s="4"/>
      <c r="Y37" s="4"/>
    </row>
    <row r="38" spans="1:25" ht="10.4" customHeight="1" x14ac:dyDescent="0.2">
      <c r="A38" s="196" t="s">
        <v>8</v>
      </c>
      <c r="B38" s="162">
        <f t="shared" si="0"/>
        <v>18728</v>
      </c>
      <c r="C38" s="90">
        <v>7284</v>
      </c>
      <c r="D38" s="90">
        <v>216</v>
      </c>
      <c r="E38" s="90">
        <v>5</v>
      </c>
      <c r="F38" s="90">
        <v>48</v>
      </c>
      <c r="G38" s="163">
        <v>1389</v>
      </c>
      <c r="H38" s="162">
        <v>275</v>
      </c>
      <c r="I38" s="90">
        <v>124</v>
      </c>
      <c r="J38" s="90">
        <v>341</v>
      </c>
      <c r="K38" s="163">
        <v>253</v>
      </c>
      <c r="L38" s="162">
        <v>2695</v>
      </c>
      <c r="M38" s="90">
        <v>1132</v>
      </c>
      <c r="N38" s="90">
        <v>185</v>
      </c>
      <c r="O38" s="90">
        <v>883</v>
      </c>
      <c r="P38" s="163">
        <v>752</v>
      </c>
      <c r="Q38" s="162">
        <v>1086</v>
      </c>
      <c r="R38" s="90">
        <v>552</v>
      </c>
      <c r="S38" s="163">
        <v>179</v>
      </c>
      <c r="T38" s="144">
        <v>628</v>
      </c>
      <c r="U38" s="155">
        <v>701</v>
      </c>
      <c r="V38" s="4"/>
      <c r="W38" s="4"/>
      <c r="X38" s="4"/>
      <c r="Y38" s="4"/>
    </row>
    <row r="39" spans="1:25" ht="10.4" customHeight="1" x14ac:dyDescent="0.2">
      <c r="A39" s="196" t="s">
        <v>9</v>
      </c>
      <c r="B39" s="162">
        <f t="shared" si="0"/>
        <v>21549</v>
      </c>
      <c r="C39" s="90">
        <v>11836</v>
      </c>
      <c r="D39" s="90">
        <v>716</v>
      </c>
      <c r="E39" s="90">
        <v>17</v>
      </c>
      <c r="F39" s="90">
        <v>13</v>
      </c>
      <c r="G39" s="163">
        <v>1608</v>
      </c>
      <c r="H39" s="162">
        <v>677</v>
      </c>
      <c r="I39" s="90">
        <v>139</v>
      </c>
      <c r="J39" s="90">
        <v>243</v>
      </c>
      <c r="K39" s="163">
        <v>244</v>
      </c>
      <c r="L39" s="162">
        <v>626</v>
      </c>
      <c r="M39" s="90">
        <v>1401</v>
      </c>
      <c r="N39" s="90">
        <v>250</v>
      </c>
      <c r="O39" s="90">
        <v>178</v>
      </c>
      <c r="P39" s="163">
        <v>346</v>
      </c>
      <c r="Q39" s="162">
        <v>1234</v>
      </c>
      <c r="R39" s="90">
        <v>1183</v>
      </c>
      <c r="S39" s="163">
        <v>392</v>
      </c>
      <c r="T39" s="144">
        <v>166</v>
      </c>
      <c r="U39" s="155">
        <v>280</v>
      </c>
      <c r="V39" s="4"/>
      <c r="W39" s="4"/>
      <c r="X39" s="4"/>
      <c r="Y39" s="4"/>
    </row>
    <row r="40" spans="1:25" ht="10.4" customHeight="1" x14ac:dyDescent="0.2">
      <c r="A40" s="196" t="s">
        <v>67</v>
      </c>
      <c r="B40" s="162">
        <f t="shared" si="0"/>
        <v>12660</v>
      </c>
      <c r="C40" s="90">
        <v>9610</v>
      </c>
      <c r="D40" s="90">
        <v>170</v>
      </c>
      <c r="E40" s="90">
        <v>1</v>
      </c>
      <c r="F40" s="90">
        <v>6</v>
      </c>
      <c r="G40" s="163">
        <v>263</v>
      </c>
      <c r="H40" s="162">
        <v>533</v>
      </c>
      <c r="I40" s="90">
        <v>46</v>
      </c>
      <c r="J40" s="90">
        <v>152</v>
      </c>
      <c r="K40" s="163">
        <v>118</v>
      </c>
      <c r="L40" s="162">
        <v>116</v>
      </c>
      <c r="M40" s="90">
        <v>156</v>
      </c>
      <c r="N40" s="90">
        <v>39</v>
      </c>
      <c r="O40" s="90">
        <v>105</v>
      </c>
      <c r="P40" s="163">
        <v>117</v>
      </c>
      <c r="Q40" s="162">
        <v>484</v>
      </c>
      <c r="R40" s="90">
        <v>378</v>
      </c>
      <c r="S40" s="163">
        <v>185</v>
      </c>
      <c r="T40" s="144">
        <v>76</v>
      </c>
      <c r="U40" s="155">
        <v>105</v>
      </c>
      <c r="V40" s="4"/>
      <c r="W40" s="4"/>
      <c r="X40" s="4"/>
      <c r="Y40" s="4"/>
    </row>
    <row r="41" spans="1:25" ht="10.4" customHeight="1" x14ac:dyDescent="0.2">
      <c r="A41" s="196" t="s">
        <v>68</v>
      </c>
      <c r="B41" s="162">
        <f t="shared" si="0"/>
        <v>11499</v>
      </c>
      <c r="C41" s="90">
        <v>6023</v>
      </c>
      <c r="D41" s="90">
        <v>164</v>
      </c>
      <c r="E41" s="90">
        <v>3</v>
      </c>
      <c r="F41" s="90">
        <v>16</v>
      </c>
      <c r="G41" s="163">
        <v>392</v>
      </c>
      <c r="H41" s="162">
        <v>302</v>
      </c>
      <c r="I41" s="90">
        <v>33</v>
      </c>
      <c r="J41" s="90">
        <v>189</v>
      </c>
      <c r="K41" s="163">
        <v>85</v>
      </c>
      <c r="L41" s="162">
        <v>228</v>
      </c>
      <c r="M41" s="90">
        <v>1886</v>
      </c>
      <c r="N41" s="90">
        <v>367</v>
      </c>
      <c r="O41" s="90">
        <v>39</v>
      </c>
      <c r="P41" s="163">
        <v>378</v>
      </c>
      <c r="Q41" s="162">
        <v>628</v>
      </c>
      <c r="R41" s="90">
        <v>327</v>
      </c>
      <c r="S41" s="163">
        <v>96</v>
      </c>
      <c r="T41" s="144">
        <v>139</v>
      </c>
      <c r="U41" s="155">
        <v>204</v>
      </c>
      <c r="V41" s="4"/>
      <c r="W41" s="4"/>
      <c r="X41" s="4"/>
      <c r="Y41" s="4"/>
    </row>
    <row r="42" spans="1:25" ht="10.4" customHeight="1" x14ac:dyDescent="0.2">
      <c r="A42" s="196" t="s">
        <v>69</v>
      </c>
      <c r="B42" s="162">
        <f t="shared" si="0"/>
        <v>24529</v>
      </c>
      <c r="C42" s="90">
        <v>11565</v>
      </c>
      <c r="D42" s="90">
        <v>257</v>
      </c>
      <c r="E42" s="90">
        <v>29</v>
      </c>
      <c r="F42" s="90">
        <v>37</v>
      </c>
      <c r="G42" s="163">
        <v>778</v>
      </c>
      <c r="H42" s="162">
        <v>800</v>
      </c>
      <c r="I42" s="90">
        <v>79</v>
      </c>
      <c r="J42" s="90">
        <v>330</v>
      </c>
      <c r="K42" s="163">
        <v>270</v>
      </c>
      <c r="L42" s="162">
        <v>354</v>
      </c>
      <c r="M42" s="90">
        <v>5608</v>
      </c>
      <c r="N42" s="90">
        <v>638</v>
      </c>
      <c r="O42" s="90">
        <v>65</v>
      </c>
      <c r="P42" s="163">
        <v>876</v>
      </c>
      <c r="Q42" s="162">
        <v>968</v>
      </c>
      <c r="R42" s="90">
        <v>754</v>
      </c>
      <c r="S42" s="163">
        <v>321</v>
      </c>
      <c r="T42" s="144">
        <v>214</v>
      </c>
      <c r="U42" s="155">
        <v>586</v>
      </c>
      <c r="V42" s="4"/>
      <c r="W42" s="4"/>
      <c r="X42" s="4"/>
      <c r="Y42" s="4"/>
    </row>
    <row r="43" spans="1:25" ht="10.4" customHeight="1" x14ac:dyDescent="0.2">
      <c r="A43" s="196" t="s">
        <v>70</v>
      </c>
      <c r="B43" s="162">
        <f t="shared" si="0"/>
        <v>10499</v>
      </c>
      <c r="C43" s="90">
        <v>3519</v>
      </c>
      <c r="D43" s="90">
        <v>198</v>
      </c>
      <c r="E43" s="90">
        <v>7</v>
      </c>
      <c r="F43" s="90">
        <v>47</v>
      </c>
      <c r="G43" s="163">
        <v>788</v>
      </c>
      <c r="H43" s="162">
        <v>304</v>
      </c>
      <c r="I43" s="90">
        <v>51</v>
      </c>
      <c r="J43" s="90">
        <v>123</v>
      </c>
      <c r="K43" s="163">
        <v>129</v>
      </c>
      <c r="L43" s="162">
        <v>267</v>
      </c>
      <c r="M43" s="90">
        <v>2189</v>
      </c>
      <c r="N43" s="90">
        <v>224</v>
      </c>
      <c r="O43" s="90">
        <v>52</v>
      </c>
      <c r="P43" s="163">
        <v>314</v>
      </c>
      <c r="Q43" s="162">
        <v>637</v>
      </c>
      <c r="R43" s="90">
        <v>994</v>
      </c>
      <c r="S43" s="163">
        <v>236</v>
      </c>
      <c r="T43" s="144">
        <v>152</v>
      </c>
      <c r="U43" s="155">
        <v>268</v>
      </c>
      <c r="V43" s="4"/>
      <c r="W43" s="4"/>
      <c r="X43" s="4"/>
      <c r="Y43" s="4"/>
    </row>
    <row r="44" spans="1:25" ht="10.4" customHeight="1" x14ac:dyDescent="0.2">
      <c r="A44" s="196" t="s">
        <v>71</v>
      </c>
      <c r="B44" s="162">
        <f t="shared" si="0"/>
        <v>24553</v>
      </c>
      <c r="C44" s="90">
        <v>5624</v>
      </c>
      <c r="D44" s="90">
        <v>567</v>
      </c>
      <c r="E44" s="90">
        <v>1</v>
      </c>
      <c r="F44" s="90">
        <v>31</v>
      </c>
      <c r="G44" s="163">
        <v>659</v>
      </c>
      <c r="H44" s="162">
        <v>276</v>
      </c>
      <c r="I44" s="90">
        <v>62</v>
      </c>
      <c r="J44" s="90">
        <v>304</v>
      </c>
      <c r="K44" s="163">
        <v>203</v>
      </c>
      <c r="L44" s="162">
        <v>2508</v>
      </c>
      <c r="M44" s="90">
        <v>9908</v>
      </c>
      <c r="N44" s="90">
        <v>1097</v>
      </c>
      <c r="O44" s="90">
        <v>74</v>
      </c>
      <c r="P44" s="163">
        <v>1019</v>
      </c>
      <c r="Q44" s="162">
        <v>426</v>
      </c>
      <c r="R44" s="90">
        <v>387</v>
      </c>
      <c r="S44" s="163">
        <v>120</v>
      </c>
      <c r="T44" s="144">
        <v>422</v>
      </c>
      <c r="U44" s="155">
        <v>865</v>
      </c>
      <c r="V44" s="4"/>
      <c r="W44" s="4"/>
      <c r="X44" s="4"/>
      <c r="Y44" s="4"/>
    </row>
    <row r="45" spans="1:25" ht="10.4" customHeight="1" x14ac:dyDescent="0.2">
      <c r="A45" s="196" t="s">
        <v>72</v>
      </c>
      <c r="B45" s="162">
        <f t="shared" si="0"/>
        <v>10988</v>
      </c>
      <c r="C45" s="90">
        <v>5055</v>
      </c>
      <c r="D45" s="90">
        <v>546</v>
      </c>
      <c r="E45" s="90">
        <v>1</v>
      </c>
      <c r="F45" s="90">
        <v>8</v>
      </c>
      <c r="G45" s="163">
        <v>233</v>
      </c>
      <c r="H45" s="162">
        <v>109</v>
      </c>
      <c r="I45" s="90">
        <v>20</v>
      </c>
      <c r="J45" s="90">
        <v>160</v>
      </c>
      <c r="K45" s="163">
        <v>138</v>
      </c>
      <c r="L45" s="162">
        <v>1275</v>
      </c>
      <c r="M45" s="90">
        <v>2285</v>
      </c>
      <c r="N45" s="90">
        <v>194</v>
      </c>
      <c r="O45" s="90">
        <v>69</v>
      </c>
      <c r="P45" s="163">
        <v>314</v>
      </c>
      <c r="Q45" s="162">
        <v>79</v>
      </c>
      <c r="R45" s="90">
        <v>108</v>
      </c>
      <c r="S45" s="163">
        <v>21</v>
      </c>
      <c r="T45" s="144">
        <v>117</v>
      </c>
      <c r="U45" s="155">
        <v>256</v>
      </c>
      <c r="V45" s="4"/>
      <c r="W45" s="4"/>
      <c r="X45" s="4"/>
      <c r="Y45" s="4"/>
    </row>
    <row r="46" spans="1:25" ht="10.4" customHeight="1" x14ac:dyDescent="0.2">
      <c r="A46" s="196" t="s">
        <v>73</v>
      </c>
      <c r="B46" s="162">
        <f t="shared" si="0"/>
        <v>11818</v>
      </c>
      <c r="C46" s="90">
        <v>597</v>
      </c>
      <c r="D46" s="90">
        <v>26</v>
      </c>
      <c r="E46" s="90">
        <v>9</v>
      </c>
      <c r="F46" s="90">
        <v>26</v>
      </c>
      <c r="G46" s="163">
        <v>376</v>
      </c>
      <c r="H46" s="162">
        <v>161</v>
      </c>
      <c r="I46" s="90">
        <v>28</v>
      </c>
      <c r="J46" s="90">
        <v>105</v>
      </c>
      <c r="K46" s="163">
        <v>110</v>
      </c>
      <c r="L46" s="162">
        <v>2734</v>
      </c>
      <c r="M46" s="90">
        <v>2962</v>
      </c>
      <c r="N46" s="90">
        <v>1200</v>
      </c>
      <c r="O46" s="90">
        <v>46</v>
      </c>
      <c r="P46" s="163">
        <v>508</v>
      </c>
      <c r="Q46" s="162">
        <v>925</v>
      </c>
      <c r="R46" s="90">
        <v>969</v>
      </c>
      <c r="S46" s="163">
        <v>265</v>
      </c>
      <c r="T46" s="144">
        <v>104</v>
      </c>
      <c r="U46" s="155">
        <v>667</v>
      </c>
      <c r="V46" s="4"/>
      <c r="W46" s="4"/>
      <c r="X46" s="4"/>
      <c r="Y46" s="4"/>
    </row>
    <row r="47" spans="1:25" ht="10.4" customHeight="1" x14ac:dyDescent="0.2">
      <c r="A47" s="196" t="s">
        <v>31</v>
      </c>
      <c r="B47" s="162">
        <f t="shared" si="0"/>
        <v>20399</v>
      </c>
      <c r="C47" s="90">
        <v>2592</v>
      </c>
      <c r="D47" s="90">
        <v>103</v>
      </c>
      <c r="E47" s="90">
        <v>6</v>
      </c>
      <c r="F47" s="90">
        <v>52</v>
      </c>
      <c r="G47" s="163">
        <v>972</v>
      </c>
      <c r="H47" s="162">
        <v>279</v>
      </c>
      <c r="I47" s="90">
        <v>84</v>
      </c>
      <c r="J47" s="90">
        <v>179</v>
      </c>
      <c r="K47" s="163">
        <v>220</v>
      </c>
      <c r="L47" s="162">
        <v>6565</v>
      </c>
      <c r="M47" s="90">
        <v>2533</v>
      </c>
      <c r="N47" s="90">
        <v>1045</v>
      </c>
      <c r="O47" s="90">
        <v>89</v>
      </c>
      <c r="P47" s="163">
        <v>842</v>
      </c>
      <c r="Q47" s="162">
        <v>1060</v>
      </c>
      <c r="R47" s="90">
        <v>1859</v>
      </c>
      <c r="S47" s="163">
        <v>370</v>
      </c>
      <c r="T47" s="144">
        <v>123</v>
      </c>
      <c r="U47" s="155">
        <v>1426</v>
      </c>
      <c r="V47" s="4"/>
      <c r="W47" s="4"/>
      <c r="X47" s="4"/>
      <c r="Y47" s="4"/>
    </row>
    <row r="48" spans="1:25" ht="10.4" customHeight="1" x14ac:dyDescent="0.2">
      <c r="A48" s="196" t="s">
        <v>21</v>
      </c>
      <c r="B48" s="162">
        <f t="shared" si="0"/>
        <v>23002</v>
      </c>
      <c r="C48" s="90">
        <v>12026</v>
      </c>
      <c r="D48" s="90">
        <v>524</v>
      </c>
      <c r="E48" s="90">
        <v>9</v>
      </c>
      <c r="F48" s="90">
        <v>29</v>
      </c>
      <c r="G48" s="163">
        <v>1425</v>
      </c>
      <c r="H48" s="162">
        <v>460</v>
      </c>
      <c r="I48" s="90">
        <v>250</v>
      </c>
      <c r="J48" s="90">
        <v>406</v>
      </c>
      <c r="K48" s="163">
        <v>354</v>
      </c>
      <c r="L48" s="162">
        <v>1810</v>
      </c>
      <c r="M48" s="90">
        <v>930</v>
      </c>
      <c r="N48" s="90">
        <v>167</v>
      </c>
      <c r="O48" s="90">
        <v>665</v>
      </c>
      <c r="P48" s="163">
        <v>598</v>
      </c>
      <c r="Q48" s="162">
        <v>1222</v>
      </c>
      <c r="R48" s="90">
        <v>664</v>
      </c>
      <c r="S48" s="163">
        <v>241</v>
      </c>
      <c r="T48" s="144">
        <v>501</v>
      </c>
      <c r="U48" s="155">
        <v>721</v>
      </c>
      <c r="V48" s="4"/>
      <c r="W48" s="4"/>
      <c r="X48" s="4"/>
      <c r="Y48" s="4"/>
    </row>
    <row r="49" spans="1:25" ht="10.4" customHeight="1" x14ac:dyDescent="0.2">
      <c r="A49" s="196" t="s">
        <v>74</v>
      </c>
      <c r="B49" s="162">
        <f t="shared" si="0"/>
        <v>13393</v>
      </c>
      <c r="C49" s="90">
        <v>1370</v>
      </c>
      <c r="D49" s="90">
        <v>59</v>
      </c>
      <c r="E49" s="90">
        <v>32</v>
      </c>
      <c r="F49" s="90">
        <v>52</v>
      </c>
      <c r="G49" s="163">
        <v>226</v>
      </c>
      <c r="H49" s="162">
        <v>116</v>
      </c>
      <c r="I49" s="90">
        <v>45</v>
      </c>
      <c r="J49" s="90">
        <v>153</v>
      </c>
      <c r="K49" s="163">
        <v>150</v>
      </c>
      <c r="L49" s="162">
        <v>177</v>
      </c>
      <c r="M49" s="90">
        <v>6772</v>
      </c>
      <c r="N49" s="90">
        <v>921</v>
      </c>
      <c r="O49" s="90">
        <v>26</v>
      </c>
      <c r="P49" s="163">
        <v>826</v>
      </c>
      <c r="Q49" s="162">
        <v>1013</v>
      </c>
      <c r="R49" s="90">
        <v>243</v>
      </c>
      <c r="S49" s="163">
        <v>106</v>
      </c>
      <c r="T49" s="144">
        <v>343</v>
      </c>
      <c r="U49" s="155">
        <v>763</v>
      </c>
      <c r="V49" s="4"/>
      <c r="W49" s="4"/>
      <c r="X49" s="4"/>
      <c r="Y49" s="4"/>
    </row>
    <row r="50" spans="1:25" ht="10.4" customHeight="1" x14ac:dyDescent="0.2">
      <c r="A50" s="196" t="s">
        <v>75</v>
      </c>
      <c r="B50" s="162">
        <f t="shared" si="0"/>
        <v>10743</v>
      </c>
      <c r="C50" s="90">
        <v>7923</v>
      </c>
      <c r="D50" s="90">
        <v>209</v>
      </c>
      <c r="E50" s="90">
        <v>1</v>
      </c>
      <c r="F50" s="90">
        <v>7</v>
      </c>
      <c r="G50" s="163">
        <v>206</v>
      </c>
      <c r="H50" s="162">
        <v>286</v>
      </c>
      <c r="I50" s="90">
        <v>22</v>
      </c>
      <c r="J50" s="90">
        <v>123</v>
      </c>
      <c r="K50" s="163">
        <v>86</v>
      </c>
      <c r="L50" s="162">
        <v>305</v>
      </c>
      <c r="M50" s="90">
        <v>607</v>
      </c>
      <c r="N50" s="90">
        <v>111</v>
      </c>
      <c r="O50" s="90">
        <v>43</v>
      </c>
      <c r="P50" s="163">
        <v>129</v>
      </c>
      <c r="Q50" s="162">
        <v>209</v>
      </c>
      <c r="R50" s="90">
        <v>238</v>
      </c>
      <c r="S50" s="163">
        <v>49</v>
      </c>
      <c r="T50" s="144">
        <v>97</v>
      </c>
      <c r="U50" s="155">
        <v>92</v>
      </c>
      <c r="V50" s="4"/>
      <c r="W50" s="4"/>
      <c r="X50" s="4"/>
      <c r="Y50" s="4"/>
    </row>
    <row r="51" spans="1:25" ht="10.4" customHeight="1" x14ac:dyDescent="0.2">
      <c r="A51" s="196" t="s">
        <v>76</v>
      </c>
      <c r="B51" s="162">
        <f t="shared" si="0"/>
        <v>11313</v>
      </c>
      <c r="C51" s="90">
        <v>700</v>
      </c>
      <c r="D51" s="90">
        <v>53</v>
      </c>
      <c r="E51" s="90">
        <v>34</v>
      </c>
      <c r="F51" s="90">
        <v>43</v>
      </c>
      <c r="G51" s="163">
        <v>768</v>
      </c>
      <c r="H51" s="162">
        <v>181</v>
      </c>
      <c r="I51" s="90">
        <v>37</v>
      </c>
      <c r="J51" s="90">
        <v>88</v>
      </c>
      <c r="K51" s="163">
        <v>156</v>
      </c>
      <c r="L51" s="162">
        <v>3073</v>
      </c>
      <c r="M51" s="90">
        <v>1280</v>
      </c>
      <c r="N51" s="90">
        <v>1323</v>
      </c>
      <c r="O51" s="90">
        <v>35</v>
      </c>
      <c r="P51" s="163">
        <v>533</v>
      </c>
      <c r="Q51" s="162">
        <v>715</v>
      </c>
      <c r="R51" s="90">
        <v>1177</v>
      </c>
      <c r="S51" s="163">
        <v>301</v>
      </c>
      <c r="T51" s="144">
        <v>90</v>
      </c>
      <c r="U51" s="155">
        <v>726</v>
      </c>
      <c r="V51" s="4"/>
      <c r="W51" s="4"/>
      <c r="X51" s="4"/>
      <c r="Y51" s="4"/>
    </row>
    <row r="52" spans="1:25" ht="10.4" customHeight="1" x14ac:dyDescent="0.2">
      <c r="A52" s="196" t="s">
        <v>77</v>
      </c>
      <c r="B52" s="162">
        <f t="shared" si="0"/>
        <v>11642</v>
      </c>
      <c r="C52" s="90">
        <v>8734</v>
      </c>
      <c r="D52" s="90">
        <v>217</v>
      </c>
      <c r="E52" s="90">
        <v>3</v>
      </c>
      <c r="F52" s="90">
        <v>11</v>
      </c>
      <c r="G52" s="163">
        <v>285</v>
      </c>
      <c r="H52" s="162">
        <v>370</v>
      </c>
      <c r="I52" s="90">
        <v>74</v>
      </c>
      <c r="J52" s="90">
        <v>191</v>
      </c>
      <c r="K52" s="163">
        <v>112</v>
      </c>
      <c r="L52" s="162">
        <v>197</v>
      </c>
      <c r="M52" s="90">
        <v>191</v>
      </c>
      <c r="N52" s="90">
        <v>26</v>
      </c>
      <c r="O52" s="90">
        <v>52</v>
      </c>
      <c r="P52" s="163">
        <v>131</v>
      </c>
      <c r="Q52" s="162">
        <v>379</v>
      </c>
      <c r="R52" s="90">
        <v>333</v>
      </c>
      <c r="S52" s="163">
        <v>95</v>
      </c>
      <c r="T52" s="144">
        <v>42</v>
      </c>
      <c r="U52" s="155">
        <v>199</v>
      </c>
      <c r="V52" s="4"/>
      <c r="W52" s="4"/>
      <c r="X52" s="4"/>
      <c r="Y52" s="4"/>
    </row>
    <row r="53" spans="1:25" ht="10.4" customHeight="1" x14ac:dyDescent="0.2">
      <c r="A53" s="197" t="s">
        <v>78</v>
      </c>
      <c r="B53" s="162">
        <f t="shared" si="0"/>
        <v>11580</v>
      </c>
      <c r="C53" s="90">
        <v>8005</v>
      </c>
      <c r="D53" s="90">
        <v>164</v>
      </c>
      <c r="E53" s="90">
        <v>14</v>
      </c>
      <c r="F53" s="90">
        <v>11</v>
      </c>
      <c r="G53" s="163">
        <v>297</v>
      </c>
      <c r="H53" s="162">
        <v>505</v>
      </c>
      <c r="I53" s="90">
        <v>93</v>
      </c>
      <c r="J53" s="90">
        <v>131</v>
      </c>
      <c r="K53" s="163">
        <v>169</v>
      </c>
      <c r="L53" s="162">
        <v>187</v>
      </c>
      <c r="M53" s="90">
        <v>341</v>
      </c>
      <c r="N53" s="90">
        <v>61</v>
      </c>
      <c r="O53" s="90">
        <v>69</v>
      </c>
      <c r="P53" s="163">
        <v>140</v>
      </c>
      <c r="Q53" s="162">
        <v>544</v>
      </c>
      <c r="R53" s="90">
        <v>371</v>
      </c>
      <c r="S53" s="163">
        <v>204</v>
      </c>
      <c r="T53" s="144">
        <v>94</v>
      </c>
      <c r="U53" s="155">
        <v>180</v>
      </c>
      <c r="V53" s="4"/>
      <c r="W53" s="4"/>
      <c r="X53" s="4"/>
      <c r="Y53" s="4"/>
    </row>
    <row r="54" spans="1:25" ht="10.4" customHeight="1" x14ac:dyDescent="0.2">
      <c r="A54" s="196" t="s">
        <v>22</v>
      </c>
      <c r="B54" s="162">
        <f t="shared" si="0"/>
        <v>21157</v>
      </c>
      <c r="C54" s="90">
        <v>13563</v>
      </c>
      <c r="D54" s="90">
        <v>314</v>
      </c>
      <c r="E54" s="90">
        <v>13</v>
      </c>
      <c r="F54" s="90">
        <v>13</v>
      </c>
      <c r="G54" s="163">
        <v>988</v>
      </c>
      <c r="H54" s="162">
        <v>564</v>
      </c>
      <c r="I54" s="90">
        <v>74</v>
      </c>
      <c r="J54" s="90">
        <v>184</v>
      </c>
      <c r="K54" s="163">
        <v>147</v>
      </c>
      <c r="L54" s="162">
        <v>638</v>
      </c>
      <c r="M54" s="90">
        <v>865</v>
      </c>
      <c r="N54" s="90">
        <v>422</v>
      </c>
      <c r="O54" s="90">
        <v>159</v>
      </c>
      <c r="P54" s="163">
        <v>453</v>
      </c>
      <c r="Q54" s="162">
        <v>950</v>
      </c>
      <c r="R54" s="90">
        <v>1062</v>
      </c>
      <c r="S54" s="163">
        <v>331</v>
      </c>
      <c r="T54" s="144">
        <v>70</v>
      </c>
      <c r="U54" s="155">
        <v>347</v>
      </c>
      <c r="V54" s="4"/>
      <c r="W54" s="4"/>
      <c r="X54" s="4"/>
      <c r="Y54" s="4"/>
    </row>
    <row r="55" spans="1:25" ht="10.4" customHeight="1" x14ac:dyDescent="0.2">
      <c r="A55" s="196" t="s">
        <v>12</v>
      </c>
      <c r="B55" s="162">
        <f t="shared" si="0"/>
        <v>25738</v>
      </c>
      <c r="C55" s="90">
        <v>6892</v>
      </c>
      <c r="D55" s="90">
        <v>292</v>
      </c>
      <c r="E55" s="90">
        <v>19</v>
      </c>
      <c r="F55" s="90">
        <v>197</v>
      </c>
      <c r="G55" s="163">
        <v>3380</v>
      </c>
      <c r="H55" s="162">
        <v>713</v>
      </c>
      <c r="I55" s="90">
        <v>230</v>
      </c>
      <c r="J55" s="90">
        <v>282</v>
      </c>
      <c r="K55" s="163">
        <v>496</v>
      </c>
      <c r="L55" s="162">
        <v>1664</v>
      </c>
      <c r="M55" s="90">
        <v>941</v>
      </c>
      <c r="N55" s="90">
        <v>205</v>
      </c>
      <c r="O55" s="90">
        <v>1470</v>
      </c>
      <c r="P55" s="163">
        <v>988</v>
      </c>
      <c r="Q55" s="162">
        <v>3580</v>
      </c>
      <c r="R55" s="90">
        <v>1632</v>
      </c>
      <c r="S55" s="163">
        <v>589</v>
      </c>
      <c r="T55" s="144">
        <v>1011</v>
      </c>
      <c r="U55" s="155">
        <v>1157</v>
      </c>
      <c r="V55" s="4"/>
      <c r="W55" s="4"/>
      <c r="X55" s="4"/>
      <c r="Y55" s="4"/>
    </row>
    <row r="56" spans="1:25" ht="10.4" customHeight="1" x14ac:dyDescent="0.2">
      <c r="A56" s="196" t="s">
        <v>79</v>
      </c>
      <c r="B56" s="162">
        <f t="shared" si="0"/>
        <v>21650</v>
      </c>
      <c r="C56" s="90">
        <v>17063</v>
      </c>
      <c r="D56" s="90">
        <v>312</v>
      </c>
      <c r="E56" s="90">
        <v>4</v>
      </c>
      <c r="F56" s="90">
        <v>1</v>
      </c>
      <c r="G56" s="163">
        <v>497</v>
      </c>
      <c r="H56" s="162">
        <v>591</v>
      </c>
      <c r="I56" s="90">
        <v>79</v>
      </c>
      <c r="J56" s="90">
        <v>163</v>
      </c>
      <c r="K56" s="163">
        <v>151</v>
      </c>
      <c r="L56" s="162">
        <v>212</v>
      </c>
      <c r="M56" s="90">
        <v>205</v>
      </c>
      <c r="N56" s="90">
        <v>44</v>
      </c>
      <c r="O56" s="90">
        <v>144</v>
      </c>
      <c r="P56" s="163">
        <v>291</v>
      </c>
      <c r="Q56" s="162">
        <v>859</v>
      </c>
      <c r="R56" s="90">
        <v>495</v>
      </c>
      <c r="S56" s="163">
        <v>233</v>
      </c>
      <c r="T56" s="144">
        <v>75</v>
      </c>
      <c r="U56" s="155">
        <v>231</v>
      </c>
      <c r="V56" s="4"/>
      <c r="W56" s="4"/>
      <c r="X56" s="4"/>
      <c r="Y56" s="4"/>
    </row>
    <row r="57" spans="1:25" ht="10.4" customHeight="1" x14ac:dyDescent="0.2">
      <c r="A57" s="196" t="s">
        <v>80</v>
      </c>
      <c r="B57" s="162">
        <f t="shared" si="0"/>
        <v>12120</v>
      </c>
      <c r="C57" s="90">
        <v>449</v>
      </c>
      <c r="D57" s="90">
        <v>52</v>
      </c>
      <c r="E57" s="90">
        <v>4</v>
      </c>
      <c r="F57" s="90">
        <v>20</v>
      </c>
      <c r="G57" s="163">
        <v>230</v>
      </c>
      <c r="H57" s="162">
        <v>163</v>
      </c>
      <c r="I57" s="90">
        <v>33</v>
      </c>
      <c r="J57" s="90">
        <v>105</v>
      </c>
      <c r="K57" s="163">
        <v>100</v>
      </c>
      <c r="L57" s="162">
        <v>481</v>
      </c>
      <c r="M57" s="90">
        <v>3339</v>
      </c>
      <c r="N57" s="90">
        <v>4050</v>
      </c>
      <c r="O57" s="90">
        <v>67</v>
      </c>
      <c r="P57" s="163">
        <v>478</v>
      </c>
      <c r="Q57" s="162">
        <v>1158</v>
      </c>
      <c r="R57" s="90">
        <v>689</v>
      </c>
      <c r="S57" s="163">
        <v>248</v>
      </c>
      <c r="T57" s="144">
        <v>122</v>
      </c>
      <c r="U57" s="155">
        <v>332</v>
      </c>
      <c r="V57" s="4"/>
      <c r="W57" s="4"/>
      <c r="X57" s="4"/>
      <c r="Y57" s="4"/>
    </row>
    <row r="58" spans="1:25" ht="10.4" customHeight="1" x14ac:dyDescent="0.2">
      <c r="A58" s="196" t="s">
        <v>81</v>
      </c>
      <c r="B58" s="162">
        <f t="shared" si="0"/>
        <v>21840</v>
      </c>
      <c r="C58" s="90">
        <v>8888</v>
      </c>
      <c r="D58" s="90">
        <v>488</v>
      </c>
      <c r="E58" s="90">
        <v>6</v>
      </c>
      <c r="F58" s="90">
        <v>21</v>
      </c>
      <c r="G58" s="163">
        <v>997</v>
      </c>
      <c r="H58" s="162">
        <v>390</v>
      </c>
      <c r="I58" s="90">
        <v>75</v>
      </c>
      <c r="J58" s="90">
        <v>353</v>
      </c>
      <c r="K58" s="163">
        <v>323</v>
      </c>
      <c r="L58" s="162">
        <v>1389</v>
      </c>
      <c r="M58" s="90">
        <v>5175</v>
      </c>
      <c r="N58" s="90">
        <v>317</v>
      </c>
      <c r="O58" s="90">
        <v>142</v>
      </c>
      <c r="P58" s="163">
        <v>549</v>
      </c>
      <c r="Q58" s="162">
        <v>611</v>
      </c>
      <c r="R58" s="90">
        <v>612</v>
      </c>
      <c r="S58" s="163">
        <v>202</v>
      </c>
      <c r="T58" s="144">
        <v>631</v>
      </c>
      <c r="U58" s="155">
        <v>671</v>
      </c>
      <c r="V58" s="4"/>
      <c r="W58" s="4"/>
      <c r="X58" s="4"/>
      <c r="Y58" s="4"/>
    </row>
    <row r="59" spans="1:25" ht="10.4" customHeight="1" x14ac:dyDescent="0.2">
      <c r="A59" s="196" t="s">
        <v>23</v>
      </c>
      <c r="B59" s="162">
        <f t="shared" si="0"/>
        <v>16146</v>
      </c>
      <c r="C59" s="90">
        <v>3303</v>
      </c>
      <c r="D59" s="90">
        <v>173</v>
      </c>
      <c r="E59" s="90">
        <v>1</v>
      </c>
      <c r="F59" s="90">
        <v>19</v>
      </c>
      <c r="G59" s="163">
        <v>611</v>
      </c>
      <c r="H59" s="162">
        <v>405</v>
      </c>
      <c r="I59" s="90">
        <v>105</v>
      </c>
      <c r="J59" s="90">
        <v>260</v>
      </c>
      <c r="K59" s="163">
        <v>232</v>
      </c>
      <c r="L59" s="162">
        <v>734</v>
      </c>
      <c r="M59" s="90">
        <v>1556</v>
      </c>
      <c r="N59" s="90">
        <v>832</v>
      </c>
      <c r="O59" s="90">
        <v>487</v>
      </c>
      <c r="P59" s="163">
        <v>462</v>
      </c>
      <c r="Q59" s="162">
        <v>4320</v>
      </c>
      <c r="R59" s="90">
        <v>1049</v>
      </c>
      <c r="S59" s="163">
        <v>508</v>
      </c>
      <c r="T59" s="144">
        <v>416</v>
      </c>
      <c r="U59" s="155">
        <v>673</v>
      </c>
      <c r="V59" s="4"/>
      <c r="W59" s="4"/>
      <c r="X59" s="4"/>
      <c r="Y59" s="4"/>
    </row>
    <row r="60" spans="1:25" ht="10.4" customHeight="1" x14ac:dyDescent="0.2">
      <c r="A60" s="196" t="s">
        <v>82</v>
      </c>
      <c r="B60" s="162">
        <f t="shared" si="0"/>
        <v>16290</v>
      </c>
      <c r="C60" s="90">
        <v>2179</v>
      </c>
      <c r="D60" s="90">
        <v>79</v>
      </c>
      <c r="E60" s="90">
        <v>11</v>
      </c>
      <c r="F60" s="90">
        <v>28</v>
      </c>
      <c r="G60" s="163">
        <v>571</v>
      </c>
      <c r="H60" s="162">
        <v>293</v>
      </c>
      <c r="I60" s="90">
        <v>152</v>
      </c>
      <c r="J60" s="90">
        <v>143</v>
      </c>
      <c r="K60" s="163">
        <v>213</v>
      </c>
      <c r="L60" s="162">
        <v>918</v>
      </c>
      <c r="M60" s="90">
        <v>1010</v>
      </c>
      <c r="N60" s="90">
        <v>1581</v>
      </c>
      <c r="O60" s="90">
        <v>222</v>
      </c>
      <c r="P60" s="163">
        <v>491</v>
      </c>
      <c r="Q60" s="162">
        <v>5305</v>
      </c>
      <c r="R60" s="90">
        <v>1538</v>
      </c>
      <c r="S60" s="163">
        <v>625</v>
      </c>
      <c r="T60" s="144">
        <v>278</v>
      </c>
      <c r="U60" s="155">
        <v>653</v>
      </c>
      <c r="V60" s="4"/>
      <c r="W60" s="4"/>
      <c r="X60" s="4"/>
      <c r="Y60" s="4"/>
    </row>
    <row r="61" spans="1:25" ht="10.4" customHeight="1" x14ac:dyDescent="0.2">
      <c r="A61" s="196" t="s">
        <v>83</v>
      </c>
      <c r="B61" s="162">
        <f t="shared" si="0"/>
        <v>22565</v>
      </c>
      <c r="C61" s="90">
        <v>4405</v>
      </c>
      <c r="D61" s="90">
        <v>209</v>
      </c>
      <c r="E61" s="90">
        <v>23</v>
      </c>
      <c r="F61" s="90">
        <v>61</v>
      </c>
      <c r="G61" s="163">
        <v>1859</v>
      </c>
      <c r="H61" s="162">
        <v>367</v>
      </c>
      <c r="I61" s="90">
        <v>112</v>
      </c>
      <c r="J61" s="90">
        <v>241</v>
      </c>
      <c r="K61" s="163">
        <v>321</v>
      </c>
      <c r="L61" s="162">
        <v>2707</v>
      </c>
      <c r="M61" s="90">
        <v>4817</v>
      </c>
      <c r="N61" s="90">
        <v>397</v>
      </c>
      <c r="O61" s="90">
        <v>237</v>
      </c>
      <c r="P61" s="163">
        <v>1010</v>
      </c>
      <c r="Q61" s="162">
        <v>2475</v>
      </c>
      <c r="R61" s="90">
        <v>1255</v>
      </c>
      <c r="S61" s="163">
        <v>346</v>
      </c>
      <c r="T61" s="144">
        <v>434</v>
      </c>
      <c r="U61" s="155">
        <v>1289</v>
      </c>
      <c r="V61" s="4"/>
      <c r="W61" s="4"/>
      <c r="X61" s="4"/>
      <c r="Y61" s="4"/>
    </row>
    <row r="62" spans="1:25" ht="10.25" customHeight="1" x14ac:dyDescent="0.2">
      <c r="A62" s="196" t="s">
        <v>13</v>
      </c>
      <c r="B62" s="154">
        <f t="shared" si="0"/>
        <v>10403</v>
      </c>
      <c r="C62" s="28">
        <v>8165</v>
      </c>
      <c r="D62" s="28">
        <v>252</v>
      </c>
      <c r="E62" s="28">
        <v>3</v>
      </c>
      <c r="F62" s="28">
        <v>4</v>
      </c>
      <c r="G62" s="155">
        <v>268</v>
      </c>
      <c r="H62" s="154">
        <v>296</v>
      </c>
      <c r="I62" s="28">
        <v>35</v>
      </c>
      <c r="J62" s="28">
        <v>85</v>
      </c>
      <c r="K62" s="155">
        <v>85</v>
      </c>
      <c r="L62" s="154">
        <v>173</v>
      </c>
      <c r="M62" s="28">
        <v>102</v>
      </c>
      <c r="N62" s="28">
        <v>10</v>
      </c>
      <c r="O62" s="28">
        <v>111</v>
      </c>
      <c r="P62" s="155">
        <v>132</v>
      </c>
      <c r="Q62" s="154">
        <v>215</v>
      </c>
      <c r="R62" s="28">
        <v>193</v>
      </c>
      <c r="S62" s="155">
        <v>74</v>
      </c>
      <c r="T62" s="144">
        <v>42</v>
      </c>
      <c r="U62" s="155">
        <v>158</v>
      </c>
    </row>
    <row r="63" spans="1:25" ht="10.25" customHeight="1" x14ac:dyDescent="0.2">
      <c r="A63" s="197" t="s">
        <v>24</v>
      </c>
      <c r="B63" s="154">
        <f t="shared" si="0"/>
        <v>20562</v>
      </c>
      <c r="C63" s="28">
        <v>14253</v>
      </c>
      <c r="D63" s="28">
        <v>303</v>
      </c>
      <c r="E63" s="28">
        <v>6</v>
      </c>
      <c r="F63" s="28">
        <v>16</v>
      </c>
      <c r="G63" s="155">
        <v>697</v>
      </c>
      <c r="H63" s="154">
        <v>568</v>
      </c>
      <c r="I63" s="28">
        <v>51</v>
      </c>
      <c r="J63" s="28">
        <v>187</v>
      </c>
      <c r="K63" s="155">
        <v>196</v>
      </c>
      <c r="L63" s="154">
        <v>971</v>
      </c>
      <c r="M63" s="28">
        <v>525</v>
      </c>
      <c r="N63" s="28">
        <v>290</v>
      </c>
      <c r="O63" s="28">
        <v>127</v>
      </c>
      <c r="P63" s="155">
        <v>270</v>
      </c>
      <c r="Q63" s="154">
        <v>420</v>
      </c>
      <c r="R63" s="28">
        <v>1048</v>
      </c>
      <c r="S63" s="155">
        <v>282</v>
      </c>
      <c r="T63" s="144">
        <v>35</v>
      </c>
      <c r="U63" s="155">
        <v>317</v>
      </c>
    </row>
    <row r="64" spans="1:25" ht="10.25" customHeight="1" x14ac:dyDescent="0.2">
      <c r="A64" s="197" t="s">
        <v>14</v>
      </c>
      <c r="B64" s="154">
        <f t="shared" si="0"/>
        <v>20605</v>
      </c>
      <c r="C64" s="28">
        <v>7674</v>
      </c>
      <c r="D64" s="28">
        <v>337</v>
      </c>
      <c r="E64" s="28">
        <v>1</v>
      </c>
      <c r="F64" s="28">
        <v>22</v>
      </c>
      <c r="G64" s="155">
        <v>828</v>
      </c>
      <c r="H64" s="154">
        <v>460</v>
      </c>
      <c r="I64" s="28">
        <v>67</v>
      </c>
      <c r="J64" s="28">
        <v>228</v>
      </c>
      <c r="K64" s="155">
        <v>262</v>
      </c>
      <c r="L64" s="154">
        <v>2621</v>
      </c>
      <c r="M64" s="28">
        <v>2394</v>
      </c>
      <c r="N64" s="28">
        <v>1213</v>
      </c>
      <c r="O64" s="28">
        <v>126</v>
      </c>
      <c r="P64" s="155">
        <v>529</v>
      </c>
      <c r="Q64" s="154">
        <v>883</v>
      </c>
      <c r="R64" s="28">
        <v>1741</v>
      </c>
      <c r="S64" s="155">
        <v>423</v>
      </c>
      <c r="T64" s="144">
        <v>142</v>
      </c>
      <c r="U64" s="155">
        <v>654</v>
      </c>
    </row>
    <row r="65" spans="1:21" ht="10.25" customHeight="1" x14ac:dyDescent="0.2">
      <c r="A65" s="197" t="s">
        <v>84</v>
      </c>
      <c r="B65" s="154">
        <f t="shared" si="0"/>
        <v>12045</v>
      </c>
      <c r="C65" s="28">
        <v>6557</v>
      </c>
      <c r="D65" s="28">
        <v>193</v>
      </c>
      <c r="E65" s="28">
        <v>6</v>
      </c>
      <c r="F65" s="28">
        <v>18</v>
      </c>
      <c r="G65" s="155">
        <v>673</v>
      </c>
      <c r="H65" s="154">
        <v>466</v>
      </c>
      <c r="I65" s="28">
        <v>59</v>
      </c>
      <c r="J65" s="28">
        <v>101</v>
      </c>
      <c r="K65" s="155">
        <v>167</v>
      </c>
      <c r="L65" s="154">
        <v>444</v>
      </c>
      <c r="M65" s="28">
        <v>725</v>
      </c>
      <c r="N65" s="28">
        <v>299</v>
      </c>
      <c r="O65" s="28">
        <v>116</v>
      </c>
      <c r="P65" s="155">
        <v>204</v>
      </c>
      <c r="Q65" s="154">
        <v>689</v>
      </c>
      <c r="R65" s="28">
        <v>788</v>
      </c>
      <c r="S65" s="155">
        <v>251</v>
      </c>
      <c r="T65" s="144">
        <v>117</v>
      </c>
      <c r="U65" s="155">
        <v>172</v>
      </c>
    </row>
    <row r="66" spans="1:21" ht="10.25" customHeight="1" x14ac:dyDescent="0.2">
      <c r="A66" s="197" t="s">
        <v>85</v>
      </c>
      <c r="B66" s="154">
        <f t="shared" si="0"/>
        <v>11062</v>
      </c>
      <c r="C66" s="28">
        <v>6612</v>
      </c>
      <c r="D66" s="28">
        <v>223</v>
      </c>
      <c r="E66" s="28">
        <v>0</v>
      </c>
      <c r="F66" s="28">
        <v>17</v>
      </c>
      <c r="G66" s="155">
        <v>528</v>
      </c>
      <c r="H66" s="154">
        <v>374</v>
      </c>
      <c r="I66" s="28">
        <v>40</v>
      </c>
      <c r="J66" s="28">
        <v>120</v>
      </c>
      <c r="K66" s="155">
        <v>119</v>
      </c>
      <c r="L66" s="154">
        <v>294</v>
      </c>
      <c r="M66" s="28">
        <v>720</v>
      </c>
      <c r="N66" s="28">
        <v>102</v>
      </c>
      <c r="O66" s="28">
        <v>215</v>
      </c>
      <c r="P66" s="155">
        <v>209</v>
      </c>
      <c r="Q66" s="154">
        <v>396</v>
      </c>
      <c r="R66" s="28">
        <v>612</v>
      </c>
      <c r="S66" s="155">
        <v>191</v>
      </c>
      <c r="T66" s="144">
        <v>71</v>
      </c>
      <c r="U66" s="155">
        <v>219</v>
      </c>
    </row>
    <row r="67" spans="1:21" ht="10.25" customHeight="1" x14ac:dyDescent="0.2">
      <c r="A67" s="197" t="s">
        <v>25</v>
      </c>
      <c r="B67" s="154">
        <f t="shared" si="0"/>
        <v>21377</v>
      </c>
      <c r="C67" s="28">
        <v>11430</v>
      </c>
      <c r="D67" s="28">
        <v>384</v>
      </c>
      <c r="E67" s="28">
        <v>3</v>
      </c>
      <c r="F67" s="28">
        <v>36</v>
      </c>
      <c r="G67" s="155">
        <v>976</v>
      </c>
      <c r="H67" s="154">
        <v>626</v>
      </c>
      <c r="I67" s="28">
        <v>125</v>
      </c>
      <c r="J67" s="28">
        <v>265</v>
      </c>
      <c r="K67" s="155">
        <v>226</v>
      </c>
      <c r="L67" s="154">
        <v>2251</v>
      </c>
      <c r="M67" s="28">
        <v>825</v>
      </c>
      <c r="N67" s="28">
        <v>217</v>
      </c>
      <c r="O67" s="28">
        <v>245</v>
      </c>
      <c r="P67" s="155">
        <v>614</v>
      </c>
      <c r="Q67" s="154">
        <v>943</v>
      </c>
      <c r="R67" s="28">
        <v>863</v>
      </c>
      <c r="S67" s="155">
        <v>272</v>
      </c>
      <c r="T67" s="144">
        <v>258</v>
      </c>
      <c r="U67" s="155">
        <v>818</v>
      </c>
    </row>
    <row r="68" spans="1:21" ht="10.25" customHeight="1" x14ac:dyDescent="0.2">
      <c r="A68" s="197" t="s">
        <v>86</v>
      </c>
      <c r="B68" s="154">
        <f t="shared" si="0"/>
        <v>10320</v>
      </c>
      <c r="C68" s="28">
        <v>8414</v>
      </c>
      <c r="D68" s="28">
        <v>114</v>
      </c>
      <c r="E68" s="28">
        <v>0</v>
      </c>
      <c r="F68" s="28">
        <v>0</v>
      </c>
      <c r="G68" s="155">
        <v>180</v>
      </c>
      <c r="H68" s="154">
        <v>372</v>
      </c>
      <c r="I68" s="28">
        <v>37</v>
      </c>
      <c r="J68" s="28">
        <v>117</v>
      </c>
      <c r="K68" s="155">
        <v>71</v>
      </c>
      <c r="L68" s="154">
        <v>96</v>
      </c>
      <c r="M68" s="28">
        <v>65</v>
      </c>
      <c r="N68" s="28">
        <v>26</v>
      </c>
      <c r="O68" s="28">
        <v>48</v>
      </c>
      <c r="P68" s="155">
        <v>62</v>
      </c>
      <c r="Q68" s="154">
        <v>285</v>
      </c>
      <c r="R68" s="28">
        <v>261</v>
      </c>
      <c r="S68" s="155">
        <v>70</v>
      </c>
      <c r="T68" s="144">
        <v>37</v>
      </c>
      <c r="U68" s="155">
        <v>65</v>
      </c>
    </row>
    <row r="69" spans="1:21" ht="10.25" customHeight="1" x14ac:dyDescent="0.2">
      <c r="A69" s="197" t="s">
        <v>26</v>
      </c>
      <c r="B69" s="154">
        <f t="shared" si="0"/>
        <v>12325</v>
      </c>
      <c r="C69" s="28">
        <v>8948</v>
      </c>
      <c r="D69" s="28">
        <v>158</v>
      </c>
      <c r="E69" s="28">
        <v>1</v>
      </c>
      <c r="F69" s="28">
        <v>8</v>
      </c>
      <c r="G69" s="155">
        <v>413</v>
      </c>
      <c r="H69" s="154">
        <v>603</v>
      </c>
      <c r="I69" s="28">
        <v>38</v>
      </c>
      <c r="J69" s="28">
        <v>142</v>
      </c>
      <c r="K69" s="155">
        <v>132</v>
      </c>
      <c r="L69" s="154">
        <v>54</v>
      </c>
      <c r="M69" s="28">
        <v>556</v>
      </c>
      <c r="N69" s="28">
        <v>76</v>
      </c>
      <c r="O69" s="28">
        <v>18</v>
      </c>
      <c r="P69" s="155">
        <v>143</v>
      </c>
      <c r="Q69" s="154">
        <v>308</v>
      </c>
      <c r="R69" s="28">
        <v>413</v>
      </c>
      <c r="S69" s="155">
        <v>157</v>
      </c>
      <c r="T69" s="144">
        <v>44</v>
      </c>
      <c r="U69" s="155">
        <v>113</v>
      </c>
    </row>
    <row r="70" spans="1:21" ht="10.25" customHeight="1" x14ac:dyDescent="0.2">
      <c r="A70" s="197" t="s">
        <v>27</v>
      </c>
      <c r="B70" s="154">
        <f t="shared" ref="B70:B90" si="2">SUM(C70:U70)</f>
        <v>19939</v>
      </c>
      <c r="C70" s="28">
        <v>13717</v>
      </c>
      <c r="D70" s="28">
        <v>420</v>
      </c>
      <c r="E70" s="28">
        <v>4</v>
      </c>
      <c r="F70" s="28">
        <v>14</v>
      </c>
      <c r="G70" s="155">
        <v>635</v>
      </c>
      <c r="H70" s="154">
        <v>414</v>
      </c>
      <c r="I70" s="28">
        <v>44</v>
      </c>
      <c r="J70" s="28">
        <v>209</v>
      </c>
      <c r="K70" s="155">
        <v>131</v>
      </c>
      <c r="L70" s="154">
        <v>540</v>
      </c>
      <c r="M70" s="28">
        <v>1682</v>
      </c>
      <c r="N70" s="28">
        <v>627</v>
      </c>
      <c r="O70" s="28">
        <v>63</v>
      </c>
      <c r="P70" s="155">
        <v>289</v>
      </c>
      <c r="Q70" s="154">
        <v>359</v>
      </c>
      <c r="R70" s="28">
        <v>342</v>
      </c>
      <c r="S70" s="155">
        <v>98</v>
      </c>
      <c r="T70" s="144">
        <v>119</v>
      </c>
      <c r="U70" s="155">
        <v>232</v>
      </c>
    </row>
    <row r="71" spans="1:21" ht="10.25" customHeight="1" x14ac:dyDescent="0.2">
      <c r="A71" s="197" t="s">
        <v>87</v>
      </c>
      <c r="B71" s="154">
        <f t="shared" si="2"/>
        <v>21969</v>
      </c>
      <c r="C71" s="28">
        <v>884</v>
      </c>
      <c r="D71" s="28">
        <v>117</v>
      </c>
      <c r="E71" s="28">
        <v>15</v>
      </c>
      <c r="F71" s="28">
        <v>21</v>
      </c>
      <c r="G71" s="155">
        <v>260</v>
      </c>
      <c r="H71" s="154">
        <v>110</v>
      </c>
      <c r="I71" s="28">
        <v>55</v>
      </c>
      <c r="J71" s="28">
        <v>141</v>
      </c>
      <c r="K71" s="155">
        <v>186</v>
      </c>
      <c r="L71" s="154">
        <v>301</v>
      </c>
      <c r="M71" s="28">
        <v>11149</v>
      </c>
      <c r="N71" s="28">
        <v>3833</v>
      </c>
      <c r="O71" s="28">
        <v>19</v>
      </c>
      <c r="P71" s="155">
        <v>1028</v>
      </c>
      <c r="Q71" s="154">
        <v>1845</v>
      </c>
      <c r="R71" s="28">
        <v>305</v>
      </c>
      <c r="S71" s="155">
        <v>109</v>
      </c>
      <c r="T71" s="144">
        <v>668</v>
      </c>
      <c r="U71" s="155">
        <v>923</v>
      </c>
    </row>
    <row r="72" spans="1:21" ht="10.25" customHeight="1" x14ac:dyDescent="0.2">
      <c r="A72" s="197" t="s">
        <v>88</v>
      </c>
      <c r="B72" s="154">
        <f t="shared" si="2"/>
        <v>25478</v>
      </c>
      <c r="C72" s="28">
        <v>5747</v>
      </c>
      <c r="D72" s="28">
        <v>237</v>
      </c>
      <c r="E72" s="28">
        <v>47</v>
      </c>
      <c r="F72" s="28">
        <v>85</v>
      </c>
      <c r="G72" s="155">
        <v>2018</v>
      </c>
      <c r="H72" s="154">
        <v>589</v>
      </c>
      <c r="I72" s="28">
        <v>163</v>
      </c>
      <c r="J72" s="28">
        <v>263</v>
      </c>
      <c r="K72" s="155">
        <v>448</v>
      </c>
      <c r="L72" s="154">
        <v>3359</v>
      </c>
      <c r="M72" s="28">
        <v>2820</v>
      </c>
      <c r="N72" s="28">
        <v>871</v>
      </c>
      <c r="O72" s="28">
        <v>344</v>
      </c>
      <c r="P72" s="155">
        <v>887</v>
      </c>
      <c r="Q72" s="154">
        <v>2886</v>
      </c>
      <c r="R72" s="28">
        <v>2496</v>
      </c>
      <c r="S72" s="155">
        <v>623</v>
      </c>
      <c r="T72" s="144">
        <v>335</v>
      </c>
      <c r="U72" s="155">
        <v>1260</v>
      </c>
    </row>
    <row r="73" spans="1:21" ht="10.25" customHeight="1" x14ac:dyDescent="0.2">
      <c r="A73" s="197" t="s">
        <v>32</v>
      </c>
      <c r="B73" s="154">
        <f t="shared" si="2"/>
        <v>10781</v>
      </c>
      <c r="C73" s="28">
        <v>5995</v>
      </c>
      <c r="D73" s="28">
        <v>248</v>
      </c>
      <c r="E73" s="28">
        <v>1</v>
      </c>
      <c r="F73" s="28">
        <v>12</v>
      </c>
      <c r="G73" s="155">
        <v>482</v>
      </c>
      <c r="H73" s="154">
        <v>221</v>
      </c>
      <c r="I73" s="28">
        <v>17</v>
      </c>
      <c r="J73" s="28">
        <v>128</v>
      </c>
      <c r="K73" s="155">
        <v>122</v>
      </c>
      <c r="L73" s="154">
        <v>445</v>
      </c>
      <c r="M73" s="28">
        <v>1570</v>
      </c>
      <c r="N73" s="28">
        <v>432</v>
      </c>
      <c r="O73" s="28">
        <v>18</v>
      </c>
      <c r="P73" s="155">
        <v>257</v>
      </c>
      <c r="Q73" s="154">
        <v>214</v>
      </c>
      <c r="R73" s="28">
        <v>211</v>
      </c>
      <c r="S73" s="155">
        <v>64</v>
      </c>
      <c r="T73" s="144">
        <v>112</v>
      </c>
      <c r="U73" s="155">
        <v>232</v>
      </c>
    </row>
    <row r="74" spans="1:21" ht="10.25" customHeight="1" x14ac:dyDescent="0.2">
      <c r="A74" s="197" t="s">
        <v>89</v>
      </c>
      <c r="B74" s="154">
        <f t="shared" si="2"/>
        <v>27328</v>
      </c>
      <c r="C74" s="28">
        <v>1842</v>
      </c>
      <c r="D74" s="28">
        <v>150</v>
      </c>
      <c r="E74" s="28">
        <v>16</v>
      </c>
      <c r="F74" s="28">
        <v>78</v>
      </c>
      <c r="G74" s="155">
        <v>514</v>
      </c>
      <c r="H74" s="154">
        <v>319</v>
      </c>
      <c r="I74" s="28">
        <v>81</v>
      </c>
      <c r="J74" s="28">
        <v>328</v>
      </c>
      <c r="K74" s="155">
        <v>255</v>
      </c>
      <c r="L74" s="154">
        <v>948</v>
      </c>
      <c r="M74" s="28">
        <v>12889</v>
      </c>
      <c r="N74" s="28">
        <v>3167</v>
      </c>
      <c r="O74" s="28">
        <v>66</v>
      </c>
      <c r="P74" s="155">
        <v>982</v>
      </c>
      <c r="Q74" s="154">
        <v>1706</v>
      </c>
      <c r="R74" s="28">
        <v>624</v>
      </c>
      <c r="S74" s="155">
        <v>227</v>
      </c>
      <c r="T74" s="144">
        <v>2238</v>
      </c>
      <c r="U74" s="155">
        <v>898</v>
      </c>
    </row>
    <row r="75" spans="1:21" ht="10.25" customHeight="1" x14ac:dyDescent="0.2">
      <c r="A75" s="197" t="s">
        <v>90</v>
      </c>
      <c r="B75" s="154">
        <f t="shared" si="2"/>
        <v>21461</v>
      </c>
      <c r="C75" s="28">
        <v>1052</v>
      </c>
      <c r="D75" s="28">
        <v>144</v>
      </c>
      <c r="E75" s="28">
        <v>12</v>
      </c>
      <c r="F75" s="28">
        <v>25</v>
      </c>
      <c r="G75" s="155">
        <v>468</v>
      </c>
      <c r="H75" s="154">
        <v>96</v>
      </c>
      <c r="I75" s="28">
        <v>42</v>
      </c>
      <c r="J75" s="28">
        <v>172</v>
      </c>
      <c r="K75" s="155">
        <v>155</v>
      </c>
      <c r="L75" s="154">
        <v>1168</v>
      </c>
      <c r="M75" s="28">
        <v>13609</v>
      </c>
      <c r="N75" s="28">
        <v>1061</v>
      </c>
      <c r="O75" s="28">
        <v>37</v>
      </c>
      <c r="P75" s="155">
        <v>928</v>
      </c>
      <c r="Q75" s="154">
        <v>660</v>
      </c>
      <c r="R75" s="28">
        <v>355</v>
      </c>
      <c r="S75" s="155">
        <v>95</v>
      </c>
      <c r="T75" s="144">
        <v>582</v>
      </c>
      <c r="U75" s="155">
        <v>800</v>
      </c>
    </row>
    <row r="76" spans="1:21" ht="10.25" customHeight="1" x14ac:dyDescent="0.2">
      <c r="A76" s="197" t="s">
        <v>91</v>
      </c>
      <c r="B76" s="154">
        <f t="shared" si="2"/>
        <v>10120</v>
      </c>
      <c r="C76" s="28">
        <v>6536</v>
      </c>
      <c r="D76" s="28">
        <v>244</v>
      </c>
      <c r="E76" s="28">
        <v>18</v>
      </c>
      <c r="F76" s="28">
        <v>2</v>
      </c>
      <c r="G76" s="155">
        <v>493</v>
      </c>
      <c r="H76" s="154">
        <v>282</v>
      </c>
      <c r="I76" s="28">
        <v>29</v>
      </c>
      <c r="J76" s="28">
        <v>125</v>
      </c>
      <c r="K76" s="155">
        <v>137</v>
      </c>
      <c r="L76" s="154">
        <v>290</v>
      </c>
      <c r="M76" s="28">
        <v>625</v>
      </c>
      <c r="N76" s="28">
        <v>271</v>
      </c>
      <c r="O76" s="28">
        <v>71</v>
      </c>
      <c r="P76" s="155">
        <v>136</v>
      </c>
      <c r="Q76" s="154">
        <v>262</v>
      </c>
      <c r="R76" s="28">
        <v>265</v>
      </c>
      <c r="S76" s="155">
        <v>82</v>
      </c>
      <c r="T76" s="144">
        <v>81</v>
      </c>
      <c r="U76" s="155">
        <v>171</v>
      </c>
    </row>
    <row r="77" spans="1:21" ht="10.25" customHeight="1" x14ac:dyDescent="0.2">
      <c r="A77" s="197" t="s">
        <v>28</v>
      </c>
      <c r="B77" s="154">
        <f t="shared" si="2"/>
        <v>23591</v>
      </c>
      <c r="C77" s="28">
        <v>8963</v>
      </c>
      <c r="D77" s="28">
        <v>334</v>
      </c>
      <c r="E77" s="28">
        <v>24</v>
      </c>
      <c r="F77" s="28">
        <v>62</v>
      </c>
      <c r="G77" s="155">
        <v>2178</v>
      </c>
      <c r="H77" s="154">
        <v>737</v>
      </c>
      <c r="I77" s="28">
        <v>125</v>
      </c>
      <c r="J77" s="28">
        <v>239</v>
      </c>
      <c r="K77" s="155">
        <v>308</v>
      </c>
      <c r="L77" s="154">
        <v>810</v>
      </c>
      <c r="M77" s="28">
        <v>3296</v>
      </c>
      <c r="N77" s="28">
        <v>621</v>
      </c>
      <c r="O77" s="28">
        <v>189</v>
      </c>
      <c r="P77" s="155">
        <v>456</v>
      </c>
      <c r="Q77" s="154">
        <v>1824</v>
      </c>
      <c r="R77" s="28">
        <v>2024</v>
      </c>
      <c r="S77" s="155">
        <v>537</v>
      </c>
      <c r="T77" s="144">
        <v>322</v>
      </c>
      <c r="U77" s="155">
        <v>542</v>
      </c>
    </row>
    <row r="78" spans="1:21" ht="10.25" customHeight="1" x14ac:dyDescent="0.2">
      <c r="A78" s="197" t="s">
        <v>29</v>
      </c>
      <c r="B78" s="154">
        <f t="shared" si="2"/>
        <v>9330</v>
      </c>
      <c r="C78" s="28">
        <v>7046</v>
      </c>
      <c r="D78" s="28">
        <v>128</v>
      </c>
      <c r="E78" s="28">
        <v>2</v>
      </c>
      <c r="F78" s="28">
        <v>2</v>
      </c>
      <c r="G78" s="155">
        <v>218</v>
      </c>
      <c r="H78" s="154">
        <v>79</v>
      </c>
      <c r="I78" s="28">
        <v>10</v>
      </c>
      <c r="J78" s="28">
        <v>93</v>
      </c>
      <c r="K78" s="155">
        <v>35</v>
      </c>
      <c r="L78" s="154">
        <v>996</v>
      </c>
      <c r="M78" s="28">
        <v>186</v>
      </c>
      <c r="N78" s="28">
        <v>18</v>
      </c>
      <c r="O78" s="28">
        <v>101</v>
      </c>
      <c r="P78" s="155">
        <v>90</v>
      </c>
      <c r="Q78" s="154">
        <v>49</v>
      </c>
      <c r="R78" s="28">
        <v>85</v>
      </c>
      <c r="S78" s="155">
        <v>36</v>
      </c>
      <c r="T78" s="144">
        <v>25</v>
      </c>
      <c r="U78" s="155">
        <v>131</v>
      </c>
    </row>
    <row r="79" spans="1:21" ht="10.25" customHeight="1" x14ac:dyDescent="0.2">
      <c r="A79" s="197" t="s">
        <v>92</v>
      </c>
      <c r="B79" s="154">
        <f t="shared" si="2"/>
        <v>10143</v>
      </c>
      <c r="C79" s="28">
        <v>7922</v>
      </c>
      <c r="D79" s="28">
        <v>115</v>
      </c>
      <c r="E79" s="28">
        <v>6</v>
      </c>
      <c r="F79" s="28">
        <v>0</v>
      </c>
      <c r="G79" s="155">
        <v>175</v>
      </c>
      <c r="H79" s="154">
        <v>148</v>
      </c>
      <c r="I79" s="28">
        <v>13</v>
      </c>
      <c r="J79" s="28">
        <v>129</v>
      </c>
      <c r="K79" s="155">
        <v>72</v>
      </c>
      <c r="L79" s="154">
        <v>643</v>
      </c>
      <c r="M79" s="28">
        <v>179</v>
      </c>
      <c r="N79" s="28">
        <v>44</v>
      </c>
      <c r="O79" s="28">
        <v>130</v>
      </c>
      <c r="P79" s="155">
        <v>136</v>
      </c>
      <c r="Q79" s="154">
        <v>79</v>
      </c>
      <c r="R79" s="28">
        <v>92</v>
      </c>
      <c r="S79" s="155">
        <v>27</v>
      </c>
      <c r="T79" s="144">
        <v>54</v>
      </c>
      <c r="U79" s="155">
        <v>179</v>
      </c>
    </row>
    <row r="80" spans="1:21" ht="10.25" customHeight="1" x14ac:dyDescent="0.2">
      <c r="A80" s="197" t="s">
        <v>93</v>
      </c>
      <c r="B80" s="154">
        <f t="shared" si="2"/>
        <v>10037</v>
      </c>
      <c r="C80" s="28">
        <v>7734</v>
      </c>
      <c r="D80" s="28">
        <v>132</v>
      </c>
      <c r="E80" s="28">
        <v>1</v>
      </c>
      <c r="F80" s="28">
        <v>1</v>
      </c>
      <c r="G80" s="155">
        <v>343</v>
      </c>
      <c r="H80" s="154">
        <v>327</v>
      </c>
      <c r="I80" s="28">
        <v>17</v>
      </c>
      <c r="J80" s="28">
        <v>102</v>
      </c>
      <c r="K80" s="155">
        <v>73</v>
      </c>
      <c r="L80" s="154">
        <v>325</v>
      </c>
      <c r="M80" s="28">
        <v>204</v>
      </c>
      <c r="N80" s="28">
        <v>36</v>
      </c>
      <c r="O80" s="28">
        <v>61</v>
      </c>
      <c r="P80" s="155">
        <v>111</v>
      </c>
      <c r="Q80" s="154">
        <v>175</v>
      </c>
      <c r="R80" s="28">
        <v>206</v>
      </c>
      <c r="S80" s="155">
        <v>73</v>
      </c>
      <c r="T80" s="144">
        <v>34</v>
      </c>
      <c r="U80" s="155">
        <v>82</v>
      </c>
    </row>
    <row r="81" spans="1:21" ht="10.25" customHeight="1" x14ac:dyDescent="0.2">
      <c r="A81" s="197" t="s">
        <v>94</v>
      </c>
      <c r="B81" s="154">
        <f t="shared" si="2"/>
        <v>11967</v>
      </c>
      <c r="C81" s="28">
        <v>9486</v>
      </c>
      <c r="D81" s="28">
        <v>153</v>
      </c>
      <c r="E81" s="28">
        <v>1</v>
      </c>
      <c r="F81" s="28">
        <v>6</v>
      </c>
      <c r="G81" s="155">
        <v>211</v>
      </c>
      <c r="H81" s="154">
        <v>154</v>
      </c>
      <c r="I81" s="28">
        <v>24</v>
      </c>
      <c r="J81" s="28">
        <v>98</v>
      </c>
      <c r="K81" s="155">
        <v>57</v>
      </c>
      <c r="L81" s="154">
        <v>770</v>
      </c>
      <c r="M81" s="28">
        <v>224</v>
      </c>
      <c r="N81" s="28">
        <v>39</v>
      </c>
      <c r="O81" s="28">
        <v>153</v>
      </c>
      <c r="P81" s="155">
        <v>108</v>
      </c>
      <c r="Q81" s="154">
        <v>102</v>
      </c>
      <c r="R81" s="28">
        <v>147</v>
      </c>
      <c r="S81" s="155">
        <v>30</v>
      </c>
      <c r="T81" s="144">
        <v>49</v>
      </c>
      <c r="U81" s="155">
        <v>155</v>
      </c>
    </row>
    <row r="82" spans="1:21" ht="10.25" customHeight="1" x14ac:dyDescent="0.2">
      <c r="A82" s="197" t="s">
        <v>33</v>
      </c>
      <c r="B82" s="154">
        <f t="shared" si="2"/>
        <v>9485</v>
      </c>
      <c r="C82" s="28">
        <v>7417</v>
      </c>
      <c r="D82" s="28">
        <v>165</v>
      </c>
      <c r="E82" s="28">
        <v>1</v>
      </c>
      <c r="F82" s="28">
        <v>8</v>
      </c>
      <c r="G82" s="155">
        <v>329</v>
      </c>
      <c r="H82" s="154">
        <v>126</v>
      </c>
      <c r="I82" s="28">
        <v>22</v>
      </c>
      <c r="J82" s="28">
        <v>95</v>
      </c>
      <c r="K82" s="155">
        <v>72</v>
      </c>
      <c r="L82" s="154">
        <v>402</v>
      </c>
      <c r="M82" s="28">
        <v>211</v>
      </c>
      <c r="N82" s="28">
        <v>55</v>
      </c>
      <c r="O82" s="28">
        <v>125</v>
      </c>
      <c r="P82" s="155">
        <v>87</v>
      </c>
      <c r="Q82" s="154">
        <v>108</v>
      </c>
      <c r="R82" s="28">
        <v>85</v>
      </c>
      <c r="S82" s="155">
        <v>27</v>
      </c>
      <c r="T82" s="144">
        <v>55</v>
      </c>
      <c r="U82" s="155">
        <v>95</v>
      </c>
    </row>
    <row r="83" spans="1:21" ht="10.25" customHeight="1" x14ac:dyDescent="0.2">
      <c r="A83" s="197" t="s">
        <v>30</v>
      </c>
      <c r="B83" s="154">
        <f t="shared" si="2"/>
        <v>20111</v>
      </c>
      <c r="C83" s="28">
        <v>14973</v>
      </c>
      <c r="D83" s="28">
        <v>522</v>
      </c>
      <c r="E83" s="28">
        <v>2</v>
      </c>
      <c r="F83" s="28">
        <v>12</v>
      </c>
      <c r="G83" s="155">
        <v>517</v>
      </c>
      <c r="H83" s="154">
        <v>310</v>
      </c>
      <c r="I83" s="28">
        <v>45</v>
      </c>
      <c r="J83" s="28">
        <v>185</v>
      </c>
      <c r="K83" s="155">
        <v>169</v>
      </c>
      <c r="L83" s="154">
        <v>1302</v>
      </c>
      <c r="M83" s="28">
        <v>521</v>
      </c>
      <c r="N83" s="28">
        <v>120</v>
      </c>
      <c r="O83" s="28">
        <v>164</v>
      </c>
      <c r="P83" s="155">
        <v>231</v>
      </c>
      <c r="Q83" s="154">
        <v>138</v>
      </c>
      <c r="R83" s="28">
        <v>435</v>
      </c>
      <c r="S83" s="155">
        <v>99</v>
      </c>
      <c r="T83" s="144">
        <v>78</v>
      </c>
      <c r="U83" s="155">
        <v>288</v>
      </c>
    </row>
    <row r="84" spans="1:21" ht="10.25" customHeight="1" x14ac:dyDescent="0.2">
      <c r="A84" s="197" t="s">
        <v>95</v>
      </c>
      <c r="B84" s="154">
        <f t="shared" si="2"/>
        <v>16313</v>
      </c>
      <c r="C84" s="28">
        <v>13096</v>
      </c>
      <c r="D84" s="28">
        <v>328</v>
      </c>
      <c r="E84" s="28">
        <v>5</v>
      </c>
      <c r="F84" s="28">
        <v>5</v>
      </c>
      <c r="G84" s="155">
        <v>397</v>
      </c>
      <c r="H84" s="154">
        <v>256</v>
      </c>
      <c r="I84" s="28">
        <v>20</v>
      </c>
      <c r="J84" s="28">
        <v>117</v>
      </c>
      <c r="K84" s="155">
        <v>84</v>
      </c>
      <c r="L84" s="154">
        <v>682</v>
      </c>
      <c r="M84" s="28">
        <v>246</v>
      </c>
      <c r="N84" s="28">
        <v>39</v>
      </c>
      <c r="O84" s="28">
        <v>186</v>
      </c>
      <c r="P84" s="155">
        <v>145</v>
      </c>
      <c r="Q84" s="154">
        <v>157</v>
      </c>
      <c r="R84" s="28">
        <v>224</v>
      </c>
      <c r="S84" s="155">
        <v>68</v>
      </c>
      <c r="T84" s="144">
        <v>73</v>
      </c>
      <c r="U84" s="155">
        <v>185</v>
      </c>
    </row>
    <row r="85" spans="1:21" ht="10.25" customHeight="1" x14ac:dyDescent="0.2">
      <c r="A85" s="197" t="s">
        <v>96</v>
      </c>
      <c r="B85" s="154">
        <f t="shared" si="2"/>
        <v>9296</v>
      </c>
      <c r="C85" s="28">
        <v>6817</v>
      </c>
      <c r="D85" s="28">
        <v>249</v>
      </c>
      <c r="E85" s="28">
        <v>0</v>
      </c>
      <c r="F85" s="28">
        <v>6</v>
      </c>
      <c r="G85" s="155">
        <v>213</v>
      </c>
      <c r="H85" s="154">
        <v>103</v>
      </c>
      <c r="I85" s="28">
        <v>18</v>
      </c>
      <c r="J85" s="28">
        <v>117</v>
      </c>
      <c r="K85" s="155">
        <v>89</v>
      </c>
      <c r="L85" s="154">
        <v>591</v>
      </c>
      <c r="M85" s="28">
        <v>379</v>
      </c>
      <c r="N85" s="28">
        <v>80</v>
      </c>
      <c r="O85" s="28">
        <v>90</v>
      </c>
      <c r="P85" s="155">
        <v>105</v>
      </c>
      <c r="Q85" s="154">
        <v>62</v>
      </c>
      <c r="R85" s="28">
        <v>147</v>
      </c>
      <c r="S85" s="155">
        <v>28</v>
      </c>
      <c r="T85" s="144">
        <v>45</v>
      </c>
      <c r="U85" s="155">
        <v>157</v>
      </c>
    </row>
    <row r="86" spans="1:21" ht="10.25" customHeight="1" x14ac:dyDescent="0.2">
      <c r="A86" s="197" t="s">
        <v>97</v>
      </c>
      <c r="B86" s="154">
        <f t="shared" si="2"/>
        <v>11689</v>
      </c>
      <c r="C86" s="28">
        <v>3488</v>
      </c>
      <c r="D86" s="28">
        <v>246</v>
      </c>
      <c r="E86" s="28">
        <v>21</v>
      </c>
      <c r="F86" s="28">
        <v>27</v>
      </c>
      <c r="G86" s="155">
        <v>563</v>
      </c>
      <c r="H86" s="154">
        <v>175</v>
      </c>
      <c r="I86" s="28">
        <v>40</v>
      </c>
      <c r="J86" s="28">
        <v>193</v>
      </c>
      <c r="K86" s="155">
        <v>126</v>
      </c>
      <c r="L86" s="154">
        <v>437</v>
      </c>
      <c r="M86" s="28">
        <v>3385</v>
      </c>
      <c r="N86" s="28">
        <v>1060</v>
      </c>
      <c r="O86" s="28">
        <v>16</v>
      </c>
      <c r="P86" s="155">
        <v>374</v>
      </c>
      <c r="Q86" s="154">
        <v>439</v>
      </c>
      <c r="R86" s="28">
        <v>240</v>
      </c>
      <c r="S86" s="155">
        <v>80</v>
      </c>
      <c r="T86" s="144">
        <v>374</v>
      </c>
      <c r="U86" s="155">
        <v>405</v>
      </c>
    </row>
    <row r="87" spans="1:21" ht="10.25" customHeight="1" x14ac:dyDescent="0.2">
      <c r="A87" s="197" t="s">
        <v>98</v>
      </c>
      <c r="B87" s="154">
        <f t="shared" si="2"/>
        <v>13714</v>
      </c>
      <c r="C87" s="28">
        <v>1462</v>
      </c>
      <c r="D87" s="28">
        <v>43</v>
      </c>
      <c r="E87" s="28">
        <v>24</v>
      </c>
      <c r="F87" s="28">
        <v>79</v>
      </c>
      <c r="G87" s="155">
        <v>317</v>
      </c>
      <c r="H87" s="154">
        <v>165</v>
      </c>
      <c r="I87" s="28">
        <v>27</v>
      </c>
      <c r="J87" s="28">
        <v>127</v>
      </c>
      <c r="K87" s="155">
        <v>109</v>
      </c>
      <c r="L87" s="154">
        <v>151</v>
      </c>
      <c r="M87" s="28">
        <v>7770</v>
      </c>
      <c r="N87" s="28">
        <v>540</v>
      </c>
      <c r="O87" s="28">
        <v>27</v>
      </c>
      <c r="P87" s="155">
        <v>809</v>
      </c>
      <c r="Q87" s="154">
        <v>830</v>
      </c>
      <c r="R87" s="28">
        <v>269</v>
      </c>
      <c r="S87" s="155">
        <v>179</v>
      </c>
      <c r="T87" s="144">
        <v>162</v>
      </c>
      <c r="U87" s="155">
        <v>624</v>
      </c>
    </row>
    <row r="88" spans="1:21" ht="10.25" customHeight="1" x14ac:dyDescent="0.2">
      <c r="A88" s="197" t="s">
        <v>99</v>
      </c>
      <c r="B88" s="154">
        <f t="shared" si="2"/>
        <v>23509</v>
      </c>
      <c r="C88" s="28">
        <v>14017</v>
      </c>
      <c r="D88" s="28">
        <v>280</v>
      </c>
      <c r="E88" s="28">
        <v>20</v>
      </c>
      <c r="F88" s="28">
        <v>42</v>
      </c>
      <c r="G88" s="155">
        <v>1229</v>
      </c>
      <c r="H88" s="154">
        <v>693</v>
      </c>
      <c r="I88" s="28">
        <v>110</v>
      </c>
      <c r="J88" s="28">
        <v>320</v>
      </c>
      <c r="K88" s="155">
        <v>307</v>
      </c>
      <c r="L88" s="154">
        <v>959</v>
      </c>
      <c r="M88" s="28">
        <v>685</v>
      </c>
      <c r="N88" s="28">
        <v>213</v>
      </c>
      <c r="O88" s="28">
        <v>568</v>
      </c>
      <c r="P88" s="155">
        <v>835</v>
      </c>
      <c r="Q88" s="154">
        <v>1119</v>
      </c>
      <c r="R88" s="28">
        <v>680</v>
      </c>
      <c r="S88" s="155">
        <v>323</v>
      </c>
      <c r="T88" s="144">
        <v>431</v>
      </c>
      <c r="U88" s="155">
        <v>678</v>
      </c>
    </row>
    <row r="89" spans="1:21" ht="10.25" customHeight="1" x14ac:dyDescent="0.2">
      <c r="A89" s="197" t="s">
        <v>100</v>
      </c>
      <c r="B89" s="154">
        <f t="shared" si="2"/>
        <v>11049</v>
      </c>
      <c r="C89" s="28">
        <v>5840</v>
      </c>
      <c r="D89" s="28">
        <v>214</v>
      </c>
      <c r="E89" s="28">
        <v>2</v>
      </c>
      <c r="F89" s="28">
        <v>1</v>
      </c>
      <c r="G89" s="155">
        <v>229</v>
      </c>
      <c r="H89" s="154">
        <v>236</v>
      </c>
      <c r="I89" s="28">
        <v>28</v>
      </c>
      <c r="J89" s="28">
        <v>113</v>
      </c>
      <c r="K89" s="155">
        <v>67</v>
      </c>
      <c r="L89" s="154">
        <v>402</v>
      </c>
      <c r="M89" s="28">
        <v>2317</v>
      </c>
      <c r="N89" s="28">
        <v>359</v>
      </c>
      <c r="O89" s="28">
        <v>44</v>
      </c>
      <c r="P89" s="155">
        <v>275</v>
      </c>
      <c r="Q89" s="154">
        <v>285</v>
      </c>
      <c r="R89" s="28">
        <v>241</v>
      </c>
      <c r="S89" s="155">
        <v>74</v>
      </c>
      <c r="T89" s="144">
        <v>84</v>
      </c>
      <c r="U89" s="155">
        <v>238</v>
      </c>
    </row>
    <row r="90" spans="1:21" ht="10.25" customHeight="1" thickBot="1" x14ac:dyDescent="0.25">
      <c r="A90" s="198" t="s">
        <v>101</v>
      </c>
      <c r="B90" s="164">
        <f t="shared" si="2"/>
        <v>13592</v>
      </c>
      <c r="C90" s="165">
        <v>3799</v>
      </c>
      <c r="D90" s="165">
        <v>199</v>
      </c>
      <c r="E90" s="165">
        <v>3</v>
      </c>
      <c r="F90" s="165">
        <v>26</v>
      </c>
      <c r="G90" s="166">
        <v>279</v>
      </c>
      <c r="H90" s="164">
        <v>265</v>
      </c>
      <c r="I90" s="165">
        <v>51</v>
      </c>
      <c r="J90" s="165">
        <v>180</v>
      </c>
      <c r="K90" s="166">
        <v>158</v>
      </c>
      <c r="L90" s="164">
        <v>372</v>
      </c>
      <c r="M90" s="165">
        <v>5073</v>
      </c>
      <c r="N90" s="165">
        <v>679</v>
      </c>
      <c r="O90" s="165">
        <v>30</v>
      </c>
      <c r="P90" s="166">
        <v>702</v>
      </c>
      <c r="Q90" s="164">
        <v>616</v>
      </c>
      <c r="R90" s="165">
        <v>351</v>
      </c>
      <c r="S90" s="166">
        <v>105</v>
      </c>
      <c r="T90" s="199">
        <v>274</v>
      </c>
      <c r="U90" s="166">
        <v>430</v>
      </c>
    </row>
    <row r="91" spans="1:21" ht="10.25" customHeight="1" x14ac:dyDescent="0.2">
      <c r="A91" s="24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125"/>
      <c r="U91" s="125"/>
    </row>
    <row r="92" spans="1:21" ht="11.5" x14ac:dyDescent="0.25"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</row>
    <row r="93" spans="1:21" ht="10.25" customHeight="1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</row>
    <row r="94" spans="1:21" ht="10.25" customHeight="1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</row>
    <row r="95" spans="1:21" ht="10.25" customHeight="1" x14ac:dyDescent="0.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</row>
    <row r="96" spans="1:21" ht="10.25" customHeight="1" x14ac:dyDescent="0.2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</row>
    <row r="97" spans="2:19" ht="10.25" customHeight="1" x14ac:dyDescent="0.2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</row>
    <row r="98" spans="2:19" ht="10.25" customHeight="1" x14ac:dyDescent="0.2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</row>
    <row r="99" spans="2:19" ht="10.25" customHeight="1" x14ac:dyDescent="0.2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</row>
    <row r="100" spans="2:19" ht="10.25" customHeight="1" x14ac:dyDescent="0.2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</row>
    <row r="101" spans="2:19" ht="10.25" customHeight="1" x14ac:dyDescent="0.2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</row>
    <row r="102" spans="2:19" ht="10.25" customHeight="1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</row>
    <row r="103" spans="2:19" ht="10.25" customHeight="1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</row>
    <row r="104" spans="2:19" ht="10.25" customHeight="1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</row>
    <row r="105" spans="2:19" ht="10.25" customHeight="1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</row>
    <row r="106" spans="2:19" ht="10.25" customHeight="1" x14ac:dyDescent="0.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</row>
    <row r="107" spans="2:19" ht="10.25" customHeight="1" x14ac:dyDescent="0.2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</row>
    <row r="108" spans="2:19" ht="10.25" customHeight="1" x14ac:dyDescent="0.2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</row>
    <row r="109" spans="2:19" ht="10.25" customHeight="1" x14ac:dyDescent="0.2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</row>
    <row r="110" spans="2:19" ht="10.25" customHeight="1" x14ac:dyDescent="0.2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</row>
    <row r="111" spans="2:19" ht="10.25" customHeight="1" x14ac:dyDescent="0.2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</row>
    <row r="112" spans="2:19" ht="10.25" customHeight="1" x14ac:dyDescent="0.2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</row>
    <row r="113" spans="2:19" ht="10.25" customHeight="1" x14ac:dyDescent="0.2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</row>
    <row r="114" spans="2:19" ht="10.25" customHeight="1" x14ac:dyDescent="0.2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</row>
    <row r="115" spans="2:19" ht="10.25" customHeight="1" x14ac:dyDescent="0.2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</row>
    <row r="116" spans="2:19" ht="10.25" customHeight="1" x14ac:dyDescent="0.2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</row>
    <row r="117" spans="2:19" ht="10.25" customHeight="1" x14ac:dyDescent="0.2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</row>
    <row r="118" spans="2:19" ht="10.25" customHeight="1" x14ac:dyDescent="0.2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</row>
    <row r="119" spans="2:19" ht="10.25" customHeight="1" x14ac:dyDescent="0.2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</row>
    <row r="120" spans="2:19" ht="10.25" customHeight="1" x14ac:dyDescent="0.2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</row>
    <row r="121" spans="2:19" ht="10.25" customHeight="1" x14ac:dyDescent="0.2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</row>
    <row r="122" spans="2:19" ht="10.25" customHeight="1" x14ac:dyDescent="0.2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</row>
    <row r="123" spans="2:19" ht="10.25" customHeight="1" x14ac:dyDescent="0.2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</row>
    <row r="124" spans="2:19" ht="10.25" customHeight="1" x14ac:dyDescent="0.2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</row>
    <row r="125" spans="2:19" ht="10.25" customHeight="1" x14ac:dyDescent="0.2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</row>
    <row r="126" spans="2:19" ht="10.25" customHeight="1" x14ac:dyDescent="0.2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</row>
    <row r="127" spans="2:19" ht="10.25" customHeight="1" x14ac:dyDescent="0.2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</row>
    <row r="128" spans="2:19" ht="10.25" customHeight="1" x14ac:dyDescent="0.2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</row>
    <row r="129" spans="2:19" ht="10.25" customHeight="1" x14ac:dyDescent="0.2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</row>
    <row r="130" spans="2:19" ht="10.25" customHeight="1" x14ac:dyDescent="0.2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</row>
    <row r="131" spans="2:19" ht="10.25" customHeight="1" x14ac:dyDescent="0.2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</row>
    <row r="132" spans="2:19" ht="10.25" customHeight="1" x14ac:dyDescent="0.2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</row>
    <row r="133" spans="2:19" ht="10.25" customHeight="1" x14ac:dyDescent="0.2"/>
    <row r="134" spans="2:19" ht="10.25" customHeight="1" x14ac:dyDescent="0.2"/>
    <row r="135" spans="2:19" ht="10.25" customHeight="1" x14ac:dyDescent="0.2"/>
    <row r="136" spans="2:19" ht="10.25" customHeight="1" x14ac:dyDescent="0.2"/>
    <row r="137" spans="2:19" ht="10.25" customHeight="1" x14ac:dyDescent="0.2"/>
    <row r="138" spans="2:19" ht="10.25" customHeight="1" x14ac:dyDescent="0.2"/>
    <row r="139" spans="2:19" ht="10.25" customHeight="1" x14ac:dyDescent="0.2"/>
    <row r="140" spans="2:19" ht="10.25" customHeight="1" x14ac:dyDescent="0.2"/>
    <row r="141" spans="2:19" ht="10.25" customHeight="1" x14ac:dyDescent="0.2"/>
    <row r="142" spans="2:19" ht="10.25" customHeight="1" x14ac:dyDescent="0.2"/>
    <row r="143" spans="2:19" ht="10.25" customHeight="1" x14ac:dyDescent="0.2"/>
    <row r="144" spans="2:19" ht="10.25" customHeight="1" x14ac:dyDescent="0.2"/>
    <row r="145" ht="10.25" customHeight="1" x14ac:dyDescent="0.2"/>
    <row r="146" ht="10.25" customHeight="1" x14ac:dyDescent="0.2"/>
    <row r="147" ht="10.25" customHeight="1" x14ac:dyDescent="0.2"/>
    <row r="148" ht="10.25" customHeight="1" x14ac:dyDescent="0.2"/>
    <row r="149" ht="10.25" customHeight="1" x14ac:dyDescent="0.2"/>
    <row r="150" ht="10.25" customHeight="1" x14ac:dyDescent="0.2"/>
    <row r="151" ht="10.25" customHeight="1" x14ac:dyDescent="0.2"/>
    <row r="152" ht="10.25" customHeight="1" x14ac:dyDescent="0.2"/>
    <row r="153" ht="10.25" customHeight="1" x14ac:dyDescent="0.2"/>
    <row r="154" ht="10.25" customHeight="1" x14ac:dyDescent="0.2"/>
    <row r="155" ht="10.25" customHeight="1" x14ac:dyDescent="0.2"/>
    <row r="156" ht="10.25" customHeight="1" x14ac:dyDescent="0.2"/>
    <row r="157" ht="10.25" customHeight="1" x14ac:dyDescent="0.2"/>
    <row r="158" ht="10.25" customHeight="1" x14ac:dyDescent="0.2"/>
    <row r="159" ht="10.25" customHeight="1" x14ac:dyDescent="0.2"/>
    <row r="160" ht="10.25" customHeight="1" x14ac:dyDescent="0.2"/>
    <row r="161" ht="10.25" customHeight="1" x14ac:dyDescent="0.2"/>
    <row r="162" ht="10.25" customHeight="1" x14ac:dyDescent="0.2"/>
    <row r="163" ht="10.25" customHeight="1" x14ac:dyDescent="0.2"/>
    <row r="164" ht="10.25" customHeight="1" x14ac:dyDescent="0.2"/>
    <row r="165" ht="10.25" customHeight="1" x14ac:dyDescent="0.2"/>
    <row r="166" ht="10.25" customHeight="1" x14ac:dyDescent="0.2"/>
    <row r="167" ht="10.25" customHeight="1" x14ac:dyDescent="0.2"/>
    <row r="168" ht="10.25" customHeight="1" x14ac:dyDescent="0.2"/>
    <row r="169" ht="10.25" customHeight="1" x14ac:dyDescent="0.2"/>
    <row r="170" ht="10.25" customHeight="1" x14ac:dyDescent="0.2"/>
    <row r="171" ht="10.25" customHeight="1" x14ac:dyDescent="0.2"/>
    <row r="172" ht="10.25" customHeight="1" x14ac:dyDescent="0.2"/>
    <row r="173" ht="10.25" customHeight="1" x14ac:dyDescent="0.2"/>
    <row r="174" ht="10.25" customHeight="1" x14ac:dyDescent="0.2"/>
    <row r="175" ht="10.25" customHeight="1" x14ac:dyDescent="0.2"/>
    <row r="176" ht="10.25" customHeight="1" x14ac:dyDescent="0.2"/>
    <row r="177" ht="10.25" customHeight="1" x14ac:dyDescent="0.2"/>
    <row r="178" ht="10.25" customHeight="1" x14ac:dyDescent="0.2"/>
    <row r="179" ht="10.25" customHeight="1" x14ac:dyDescent="0.2"/>
    <row r="180" ht="10.25" customHeight="1" x14ac:dyDescent="0.2"/>
    <row r="181" ht="10.25" customHeight="1" x14ac:dyDescent="0.2"/>
    <row r="182" ht="10.25" customHeight="1" x14ac:dyDescent="0.2"/>
    <row r="183" ht="10.25" customHeight="1" x14ac:dyDescent="0.2"/>
    <row r="184" ht="10.25" customHeight="1" x14ac:dyDescent="0.2"/>
    <row r="185" ht="10.25" customHeight="1" x14ac:dyDescent="0.2"/>
    <row r="186" ht="10.25" customHeight="1" x14ac:dyDescent="0.2"/>
    <row r="187" ht="10.25" customHeight="1" x14ac:dyDescent="0.2"/>
    <row r="188" ht="10.25" customHeight="1" x14ac:dyDescent="0.2"/>
    <row r="189" ht="10.25" customHeight="1" x14ac:dyDescent="0.2"/>
    <row r="190" ht="10.25" customHeight="1" x14ac:dyDescent="0.2"/>
    <row r="191" ht="10.25" customHeight="1" x14ac:dyDescent="0.2"/>
    <row r="192" ht="10.25" customHeight="1" x14ac:dyDescent="0.2"/>
    <row r="193" ht="10.25" customHeight="1" x14ac:dyDescent="0.2"/>
    <row r="194" ht="10.25" customHeight="1" x14ac:dyDescent="0.2"/>
    <row r="195" ht="10.25" customHeight="1" x14ac:dyDescent="0.2"/>
    <row r="196" ht="10.25" customHeight="1" x14ac:dyDescent="0.2"/>
    <row r="197" ht="10.25" customHeight="1" x14ac:dyDescent="0.2"/>
    <row r="198" ht="10.25" customHeight="1" x14ac:dyDescent="0.2"/>
    <row r="199" ht="10.25" customHeight="1" x14ac:dyDescent="0.2"/>
    <row r="200" ht="10.25" customHeight="1" x14ac:dyDescent="0.2"/>
    <row r="201" ht="10.25" customHeight="1" x14ac:dyDescent="0.2"/>
    <row r="202" ht="10.25" customHeight="1" x14ac:dyDescent="0.2"/>
    <row r="203" ht="10.25" customHeight="1" x14ac:dyDescent="0.2"/>
    <row r="204" ht="10.25" customHeight="1" x14ac:dyDescent="0.2"/>
    <row r="205" ht="10.25" customHeight="1" x14ac:dyDescent="0.2"/>
    <row r="206" ht="10.25" customHeight="1" x14ac:dyDescent="0.2"/>
    <row r="207" ht="10.25" customHeight="1" x14ac:dyDescent="0.2"/>
    <row r="208" ht="10.25" customHeight="1" x14ac:dyDescent="0.2"/>
    <row r="209" ht="10.25" customHeight="1" x14ac:dyDescent="0.2"/>
    <row r="210" ht="10.25" customHeight="1" x14ac:dyDescent="0.2"/>
    <row r="211" ht="10.25" customHeight="1" x14ac:dyDescent="0.2"/>
    <row r="212" ht="10.25" customHeight="1" x14ac:dyDescent="0.2"/>
    <row r="213" ht="10.25" customHeight="1" x14ac:dyDescent="0.2"/>
    <row r="214" ht="10.25" customHeight="1" x14ac:dyDescent="0.2"/>
    <row r="215" ht="10.25" customHeight="1" x14ac:dyDescent="0.2"/>
    <row r="216" ht="10.25" customHeight="1" x14ac:dyDescent="0.2"/>
    <row r="217" ht="10.25" customHeight="1" x14ac:dyDescent="0.2"/>
    <row r="218" ht="10.25" customHeight="1" x14ac:dyDescent="0.2"/>
    <row r="219" ht="10.25" customHeight="1" x14ac:dyDescent="0.2"/>
    <row r="220" ht="10.25" customHeight="1" x14ac:dyDescent="0.2"/>
    <row r="221" ht="10.25" customHeight="1" x14ac:dyDescent="0.2"/>
    <row r="222" ht="10.25" customHeight="1" x14ac:dyDescent="0.2"/>
    <row r="223" ht="10.25" customHeight="1" x14ac:dyDescent="0.2"/>
    <row r="224" ht="10.25" customHeight="1" x14ac:dyDescent="0.2"/>
    <row r="225" ht="10.25" customHeight="1" x14ac:dyDescent="0.2"/>
    <row r="226" ht="10.25" customHeight="1" x14ac:dyDescent="0.2"/>
    <row r="227" ht="10.25" customHeight="1" x14ac:dyDescent="0.2"/>
    <row r="228" ht="10.25" customHeight="1" x14ac:dyDescent="0.2"/>
    <row r="229" ht="10.25" customHeight="1" x14ac:dyDescent="0.2"/>
    <row r="230" ht="10.25" customHeight="1" x14ac:dyDescent="0.2"/>
    <row r="231" ht="10.25" customHeight="1" x14ac:dyDescent="0.2"/>
    <row r="232" ht="10.25" customHeight="1" x14ac:dyDescent="0.2"/>
    <row r="233" ht="10.25" customHeight="1" x14ac:dyDescent="0.2"/>
    <row r="234" ht="10.25" customHeight="1" x14ac:dyDescent="0.2"/>
    <row r="235" ht="10.25" customHeight="1" x14ac:dyDescent="0.2"/>
    <row r="236" ht="10.25" customHeight="1" x14ac:dyDescent="0.2"/>
    <row r="237" ht="10.25" customHeight="1" x14ac:dyDescent="0.2"/>
    <row r="238" ht="10.25" customHeight="1" x14ac:dyDescent="0.2"/>
    <row r="239" ht="10.25" customHeight="1" x14ac:dyDescent="0.2"/>
    <row r="240" ht="10.25" customHeight="1" x14ac:dyDescent="0.2"/>
    <row r="241" ht="10.25" customHeight="1" x14ac:dyDescent="0.2"/>
    <row r="242" ht="10.25" customHeight="1" x14ac:dyDescent="0.2"/>
    <row r="243" ht="10.25" customHeight="1" x14ac:dyDescent="0.2"/>
    <row r="244" ht="10.25" customHeight="1" x14ac:dyDescent="0.2"/>
    <row r="245" ht="10.25" customHeight="1" x14ac:dyDescent="0.2"/>
    <row r="246" ht="10.25" customHeight="1" x14ac:dyDescent="0.2"/>
    <row r="247" ht="10.25" customHeight="1" x14ac:dyDescent="0.2"/>
    <row r="248" ht="10.25" customHeight="1" x14ac:dyDescent="0.2"/>
    <row r="249" ht="10.25" customHeight="1" x14ac:dyDescent="0.2"/>
    <row r="250" ht="10.25" customHeight="1" x14ac:dyDescent="0.2"/>
    <row r="251" ht="10.25" customHeight="1" x14ac:dyDescent="0.2"/>
    <row r="252" ht="10.25" customHeight="1" x14ac:dyDescent="0.2"/>
    <row r="253" ht="10.25" customHeight="1" x14ac:dyDescent="0.2"/>
    <row r="254" ht="10.25" customHeight="1" x14ac:dyDescent="0.2"/>
    <row r="255" ht="10.25" customHeight="1" x14ac:dyDescent="0.2"/>
    <row r="256" ht="10.25" customHeight="1" x14ac:dyDescent="0.2"/>
    <row r="257" ht="10.25" customHeight="1" x14ac:dyDescent="0.2"/>
    <row r="258" ht="10.25" customHeight="1" x14ac:dyDescent="0.2"/>
    <row r="259" ht="10.25" customHeight="1" x14ac:dyDescent="0.2"/>
    <row r="260" ht="10.25" customHeight="1" x14ac:dyDescent="0.2"/>
    <row r="261" ht="10.25" customHeight="1" x14ac:dyDescent="0.2"/>
    <row r="262" ht="10.25" customHeight="1" x14ac:dyDescent="0.2"/>
    <row r="263" ht="10.25" customHeight="1" x14ac:dyDescent="0.2"/>
    <row r="264" ht="10.25" customHeight="1" x14ac:dyDescent="0.2"/>
    <row r="265" ht="10.25" customHeight="1" x14ac:dyDescent="0.2"/>
    <row r="266" ht="10.25" customHeight="1" x14ac:dyDescent="0.2"/>
    <row r="267" ht="10.25" customHeight="1" x14ac:dyDescent="0.2"/>
    <row r="268" ht="10.25" customHeight="1" x14ac:dyDescent="0.2"/>
    <row r="269" ht="10.25" customHeight="1" x14ac:dyDescent="0.2"/>
    <row r="270" ht="10.25" customHeight="1" x14ac:dyDescent="0.2"/>
    <row r="271" ht="10.25" customHeight="1" x14ac:dyDescent="0.2"/>
    <row r="272" ht="10.25" customHeight="1" x14ac:dyDescent="0.2"/>
    <row r="273" ht="10.25" customHeight="1" x14ac:dyDescent="0.2"/>
    <row r="274" ht="10.25" customHeight="1" x14ac:dyDescent="0.2"/>
    <row r="275" ht="10.25" customHeight="1" x14ac:dyDescent="0.2"/>
    <row r="276" ht="10.25" customHeight="1" x14ac:dyDescent="0.2"/>
    <row r="277" ht="10.25" customHeight="1" x14ac:dyDescent="0.2"/>
    <row r="278" ht="10.25" customHeight="1" x14ac:dyDescent="0.2"/>
    <row r="279" ht="10.25" customHeight="1" x14ac:dyDescent="0.2"/>
    <row r="280" ht="10.25" customHeight="1" x14ac:dyDescent="0.2"/>
    <row r="281" ht="10.25" customHeight="1" x14ac:dyDescent="0.2"/>
    <row r="282" ht="10.25" customHeight="1" x14ac:dyDescent="0.2"/>
    <row r="283" ht="10.25" customHeight="1" x14ac:dyDescent="0.2"/>
    <row r="284" ht="10.25" customHeight="1" x14ac:dyDescent="0.2"/>
    <row r="285" ht="10.25" customHeight="1" x14ac:dyDescent="0.2"/>
    <row r="286" ht="10.25" customHeight="1" x14ac:dyDescent="0.2"/>
    <row r="287" ht="10.25" customHeight="1" x14ac:dyDescent="0.2"/>
    <row r="288" ht="10.25" customHeight="1" x14ac:dyDescent="0.2"/>
    <row r="289" ht="10.25" customHeight="1" x14ac:dyDescent="0.2"/>
    <row r="290" ht="10.25" customHeight="1" x14ac:dyDescent="0.2"/>
    <row r="291" ht="10.25" customHeight="1" x14ac:dyDescent="0.2"/>
    <row r="292" ht="10.25" customHeight="1" x14ac:dyDescent="0.2"/>
    <row r="293" ht="10.25" customHeight="1" x14ac:dyDescent="0.2"/>
    <row r="294" ht="10.25" customHeight="1" x14ac:dyDescent="0.2"/>
    <row r="295" ht="10.25" customHeight="1" x14ac:dyDescent="0.2"/>
    <row r="296" ht="10.25" customHeight="1" x14ac:dyDescent="0.2"/>
    <row r="297" ht="10.25" customHeight="1" x14ac:dyDescent="0.2"/>
    <row r="298" ht="10.25" customHeight="1" x14ac:dyDescent="0.2"/>
    <row r="299" ht="10.25" customHeight="1" x14ac:dyDescent="0.2"/>
    <row r="300" ht="10.25" customHeight="1" x14ac:dyDescent="0.2"/>
    <row r="301" ht="10.25" customHeight="1" x14ac:dyDescent="0.2"/>
    <row r="302" ht="10.25" customHeight="1" x14ac:dyDescent="0.2"/>
    <row r="303" ht="10.25" customHeight="1" x14ac:dyDescent="0.2"/>
    <row r="304" ht="10.25" customHeight="1" x14ac:dyDescent="0.2"/>
    <row r="305" ht="10.25" customHeight="1" x14ac:dyDescent="0.2"/>
    <row r="306" ht="10.25" customHeight="1" x14ac:dyDescent="0.2"/>
    <row r="307" ht="10.25" customHeight="1" x14ac:dyDescent="0.2"/>
    <row r="308" ht="10.25" customHeight="1" x14ac:dyDescent="0.2"/>
    <row r="309" ht="10.25" customHeight="1" x14ac:dyDescent="0.2"/>
    <row r="310" ht="10.25" customHeight="1" x14ac:dyDescent="0.2"/>
    <row r="311" ht="10.25" customHeight="1" x14ac:dyDescent="0.2"/>
    <row r="312" ht="10.25" customHeight="1" x14ac:dyDescent="0.2"/>
    <row r="313" ht="10.25" customHeight="1" x14ac:dyDescent="0.2"/>
    <row r="314" ht="10.25" customHeight="1" x14ac:dyDescent="0.2"/>
    <row r="315" ht="10.25" customHeight="1" x14ac:dyDescent="0.2"/>
    <row r="316" ht="10.25" customHeight="1" x14ac:dyDescent="0.2"/>
    <row r="317" ht="10.25" customHeight="1" x14ac:dyDescent="0.2"/>
    <row r="318" ht="10.25" customHeight="1" x14ac:dyDescent="0.2"/>
    <row r="319" ht="10.25" customHeight="1" x14ac:dyDescent="0.2"/>
    <row r="320" ht="10.25" customHeight="1" x14ac:dyDescent="0.2"/>
    <row r="321" ht="10.25" customHeight="1" x14ac:dyDescent="0.2"/>
    <row r="322" ht="10.25" customHeight="1" x14ac:dyDescent="0.2"/>
    <row r="323" ht="10.25" customHeight="1" x14ac:dyDescent="0.2"/>
    <row r="324" ht="10.25" customHeight="1" x14ac:dyDescent="0.2"/>
    <row r="325" ht="10.25" customHeight="1" x14ac:dyDescent="0.2"/>
    <row r="326" ht="10.25" customHeight="1" x14ac:dyDescent="0.2"/>
    <row r="327" ht="10.25" customHeight="1" x14ac:dyDescent="0.2"/>
    <row r="328" ht="10.25" customHeight="1" x14ac:dyDescent="0.2"/>
    <row r="329" ht="10.25" customHeight="1" x14ac:dyDescent="0.2"/>
    <row r="330" ht="10.25" customHeight="1" x14ac:dyDescent="0.2"/>
    <row r="331" ht="10.25" customHeight="1" x14ac:dyDescent="0.2"/>
    <row r="332" ht="10.25" customHeight="1" x14ac:dyDescent="0.2"/>
    <row r="333" ht="10.25" customHeight="1" x14ac:dyDescent="0.2"/>
    <row r="334" ht="10.25" customHeight="1" x14ac:dyDescent="0.2"/>
    <row r="335" ht="10.25" customHeight="1" x14ac:dyDescent="0.2"/>
    <row r="336" ht="10.25" customHeight="1" x14ac:dyDescent="0.2"/>
    <row r="337" ht="10.25" customHeight="1" x14ac:dyDescent="0.2"/>
    <row r="338" ht="10.25" customHeight="1" x14ac:dyDescent="0.2"/>
    <row r="339" ht="10.25" customHeight="1" x14ac:dyDescent="0.2"/>
    <row r="340" ht="10.25" customHeight="1" x14ac:dyDescent="0.2"/>
    <row r="341" ht="10.25" customHeight="1" x14ac:dyDescent="0.2"/>
    <row r="342" ht="10.25" customHeight="1" x14ac:dyDescent="0.2"/>
    <row r="343" ht="10.25" customHeight="1" x14ac:dyDescent="0.2"/>
    <row r="344" ht="10.25" customHeight="1" x14ac:dyDescent="0.2"/>
    <row r="345" ht="10.25" customHeight="1" x14ac:dyDescent="0.2"/>
    <row r="346" ht="10.25" customHeight="1" x14ac:dyDescent="0.2"/>
    <row r="347" ht="10.25" customHeight="1" x14ac:dyDescent="0.2"/>
    <row r="348" ht="10.25" customHeight="1" x14ac:dyDescent="0.2"/>
    <row r="349" ht="10.25" customHeight="1" x14ac:dyDescent="0.2"/>
    <row r="350" ht="10.25" customHeight="1" x14ac:dyDescent="0.2"/>
    <row r="351" ht="10.25" customHeight="1" x14ac:dyDescent="0.2"/>
    <row r="352" ht="10.25" customHeight="1" x14ac:dyDescent="0.2"/>
    <row r="353" ht="10.25" customHeight="1" x14ac:dyDescent="0.2"/>
    <row r="354" ht="10.25" customHeight="1" x14ac:dyDescent="0.2"/>
    <row r="355" ht="10.25" customHeight="1" x14ac:dyDescent="0.2"/>
    <row r="356" ht="10.25" customHeight="1" x14ac:dyDescent="0.2"/>
    <row r="357" ht="10.25" customHeight="1" x14ac:dyDescent="0.2"/>
    <row r="358" ht="10.25" customHeight="1" x14ac:dyDescent="0.2"/>
    <row r="359" ht="10.25" customHeight="1" x14ac:dyDescent="0.2"/>
    <row r="360" ht="10.25" customHeight="1" x14ac:dyDescent="0.2"/>
    <row r="361" ht="10.25" customHeight="1" x14ac:dyDescent="0.2"/>
    <row r="362" ht="10.25" customHeight="1" x14ac:dyDescent="0.2"/>
    <row r="363" ht="10.25" customHeight="1" x14ac:dyDescent="0.2"/>
    <row r="364" ht="10.25" customHeight="1" x14ac:dyDescent="0.2"/>
    <row r="365" ht="10.25" customHeight="1" x14ac:dyDescent="0.2"/>
    <row r="366" ht="10.25" customHeight="1" x14ac:dyDescent="0.2"/>
    <row r="367" ht="10.25" customHeight="1" x14ac:dyDescent="0.2"/>
    <row r="368" ht="10.25" customHeight="1" x14ac:dyDescent="0.2"/>
    <row r="369" ht="10.25" customHeight="1" x14ac:dyDescent="0.2"/>
    <row r="370" ht="10.25" customHeight="1" x14ac:dyDescent="0.2"/>
    <row r="371" ht="10.25" customHeight="1" x14ac:dyDescent="0.2"/>
    <row r="372" ht="10.25" customHeight="1" x14ac:dyDescent="0.2"/>
    <row r="373" ht="10.25" customHeight="1" x14ac:dyDescent="0.2"/>
    <row r="374" ht="10.25" customHeight="1" x14ac:dyDescent="0.2"/>
    <row r="375" ht="10.25" customHeight="1" x14ac:dyDescent="0.2"/>
    <row r="376" ht="10.25" customHeight="1" x14ac:dyDescent="0.2"/>
    <row r="377" ht="10.25" customHeight="1" x14ac:dyDescent="0.2"/>
    <row r="378" ht="10.25" customHeight="1" x14ac:dyDescent="0.2"/>
    <row r="379" ht="10.25" customHeight="1" x14ac:dyDescent="0.2"/>
    <row r="380" ht="10.25" customHeight="1" x14ac:dyDescent="0.2"/>
    <row r="381" ht="10.25" customHeight="1" x14ac:dyDescent="0.2"/>
    <row r="382" ht="10.25" customHeight="1" x14ac:dyDescent="0.2"/>
    <row r="383" ht="10.25" customHeight="1" x14ac:dyDescent="0.2"/>
    <row r="384" ht="10.25" customHeight="1" x14ac:dyDescent="0.2"/>
    <row r="385" ht="10.25" customHeight="1" x14ac:dyDescent="0.2"/>
    <row r="386" ht="10.25" customHeight="1" x14ac:dyDescent="0.2"/>
    <row r="387" ht="10.25" customHeight="1" x14ac:dyDescent="0.2"/>
    <row r="388" ht="10.25" customHeight="1" x14ac:dyDescent="0.2"/>
    <row r="389" ht="10.25" customHeight="1" x14ac:dyDescent="0.2"/>
    <row r="390" ht="10.25" customHeight="1" x14ac:dyDescent="0.2"/>
    <row r="391" ht="10.25" customHeight="1" x14ac:dyDescent="0.2"/>
    <row r="392" ht="10.25" customHeight="1" x14ac:dyDescent="0.2"/>
    <row r="393" ht="10.25" customHeight="1" x14ac:dyDescent="0.2"/>
    <row r="394" ht="10.25" customHeight="1" x14ac:dyDescent="0.2"/>
  </sheetData>
  <sheetProtection sheet="1" objects="1" scenarios="1"/>
  <phoneticPr fontId="0" type="noConversion"/>
  <dataValidations count="1">
    <dataValidation type="whole" allowBlank="1" showInputMessage="1" showErrorMessage="1" sqref="B22:S61" xr:uid="{00000000-0002-0000-0200-000000000000}">
      <formula1>-1</formula1>
      <formula2>-1</formula2>
    </dataValidation>
  </dataValidations>
  <printOptions horizontalCentered="1"/>
  <pageMargins left="0" right="1.3779527559055118" top="1.1811023622047245" bottom="1.1811023622047245" header="0" footer="0"/>
  <pageSetup paperSize="9" scale="46" orientation="landscape" r:id="rId1"/>
  <headerFooter alignWithMargins="0">
    <oddFooter>&amp;L&amp;7Source: ONS, Crown Copyright 2022&amp;R&amp;7Transportation and Connectivity, Place, Prosperity &amp; Sustainability, www.birmingham.gov.uk/census, Brenda.henry@birmingham.gov.uk, 0121 303 4208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D394"/>
  <sheetViews>
    <sheetView workbookViewId="0">
      <pane xSplit="1" ySplit="4" topLeftCell="B5" activePane="bottomRight" state="frozen"/>
      <selection activeCell="A4" sqref="A4"/>
      <selection pane="topRight" activeCell="A4" sqref="A4"/>
      <selection pane="bottomLeft" activeCell="A4" sqref="A4"/>
      <selection pane="bottomRight" activeCell="B4" sqref="B4"/>
    </sheetView>
  </sheetViews>
  <sheetFormatPr defaultColWidth="8.90625" defaultRowHeight="8" x14ac:dyDescent="0.2"/>
  <cols>
    <col min="1" max="1" width="24.90625" style="3" customWidth="1"/>
    <col min="2" max="21" width="10.6328125" style="1" customWidth="1"/>
    <col min="22" max="16384" width="8.90625" style="1"/>
  </cols>
  <sheetData>
    <row r="1" spans="1:30" ht="14" x14ac:dyDescent="0.3">
      <c r="A1" s="84" t="str">
        <f>'notes and definition'!A1</f>
        <v>2021 Census: Key Statistics for Birmingham and it's constituent areas</v>
      </c>
      <c r="Q1" s="26"/>
    </row>
    <row r="2" spans="1:30" ht="12.5" x14ac:dyDescent="0.25">
      <c r="A2" s="85" t="str">
        <f>'notes and definition'!A2</f>
        <v>Ethnic Group</v>
      </c>
    </row>
    <row r="3" spans="1:30" ht="12" thickBot="1" x14ac:dyDescent="0.3">
      <c r="A3" s="15" t="s">
        <v>36</v>
      </c>
      <c r="B3" s="16"/>
      <c r="C3" s="17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30" s="2" customFormat="1" ht="76.75" customHeight="1" thickBot="1" x14ac:dyDescent="0.3">
      <c r="A4" s="133" t="s">
        <v>115</v>
      </c>
      <c r="B4" s="167" t="s">
        <v>36</v>
      </c>
      <c r="C4" s="93" t="s">
        <v>116</v>
      </c>
      <c r="D4" s="93" t="s">
        <v>117</v>
      </c>
      <c r="E4" s="93" t="s">
        <v>135</v>
      </c>
      <c r="F4" s="93" t="s">
        <v>137</v>
      </c>
      <c r="G4" s="94" t="s">
        <v>37</v>
      </c>
      <c r="H4" s="167" t="s">
        <v>119</v>
      </c>
      <c r="I4" s="93" t="s">
        <v>120</v>
      </c>
      <c r="J4" s="93" t="s">
        <v>121</v>
      </c>
      <c r="K4" s="94" t="s">
        <v>122</v>
      </c>
      <c r="L4" s="167" t="s">
        <v>123</v>
      </c>
      <c r="M4" s="93" t="s">
        <v>124</v>
      </c>
      <c r="N4" s="93" t="s">
        <v>125</v>
      </c>
      <c r="O4" s="93" t="s">
        <v>126</v>
      </c>
      <c r="P4" s="94" t="s">
        <v>1</v>
      </c>
      <c r="Q4" s="167" t="s">
        <v>127</v>
      </c>
      <c r="R4" s="93" t="s">
        <v>128</v>
      </c>
      <c r="S4" s="94" t="s">
        <v>38</v>
      </c>
      <c r="T4" s="142" t="s">
        <v>129</v>
      </c>
      <c r="U4" s="94" t="s">
        <v>138</v>
      </c>
    </row>
    <row r="5" spans="1:30" s="2" customFormat="1" ht="10.4" customHeight="1" x14ac:dyDescent="0.2">
      <c r="A5" s="138" t="s">
        <v>3</v>
      </c>
      <c r="B5" s="168">
        <f>number!B5</f>
        <v>59597542</v>
      </c>
      <c r="C5" s="35">
        <f>number!C5/number!$B5*100</f>
        <v>74.424274074927453</v>
      </c>
      <c r="D5" s="35">
        <f>number!D5/number!$B5*100</f>
        <v>0.85148645895496844</v>
      </c>
      <c r="E5" s="35">
        <f>number!E5/number!$B5*100</f>
        <v>0.11370938754487558</v>
      </c>
      <c r="F5" s="35">
        <f>number!F5/number!$B5*100</f>
        <v>0.16943819595781315</v>
      </c>
      <c r="G5" s="169">
        <f>number!G5/number!$B5*100</f>
        <v>6.1546112086300475</v>
      </c>
      <c r="H5" s="181">
        <f>number!H5/number!$B5*100</f>
        <v>0.86084422743474887</v>
      </c>
      <c r="I5" s="35">
        <f>number!I5/number!$B5*100</f>
        <v>0.41880250698929833</v>
      </c>
      <c r="J5" s="35">
        <f>number!J5/number!$B5*100</f>
        <v>0.81920324834873215</v>
      </c>
      <c r="K5" s="169">
        <f>number!K5/number!$B5*100</f>
        <v>0.7837789686024299</v>
      </c>
      <c r="L5" s="181">
        <f>number!L5/number!$B5*100</f>
        <v>3.1281793467254069</v>
      </c>
      <c r="M5" s="35">
        <f>number!M5/number!$B5*100</f>
        <v>2.6642357162985011</v>
      </c>
      <c r="N5" s="35">
        <f>number!N5/number!$B5*100</f>
        <v>1.0820597265571792</v>
      </c>
      <c r="O5" s="35">
        <f>number!O5/number!$B5*100</f>
        <v>0.74771372282434068</v>
      </c>
      <c r="P5" s="169">
        <f>number!P5/number!$B5*100</f>
        <v>1.6322535583766191</v>
      </c>
      <c r="Q5" s="181">
        <f>number!Q5/number!$B5*100</f>
        <v>2.497386553291074</v>
      </c>
      <c r="R5" s="35">
        <f>number!R5/number!$B5*100</f>
        <v>1.0455447978039094</v>
      </c>
      <c r="S5" s="169">
        <f>number!S5/number!$B5*100</f>
        <v>0.49964812307192136</v>
      </c>
      <c r="T5" s="145">
        <f>number!T5/number!$B5*100</f>
        <v>0.55680819856630992</v>
      </c>
      <c r="U5" s="36">
        <f>number!U5/number!$B5*100</f>
        <v>1.5500219790943728</v>
      </c>
      <c r="V5" s="63"/>
      <c r="W5" s="63"/>
      <c r="X5" s="63"/>
      <c r="Y5" s="63"/>
      <c r="Z5" s="63"/>
      <c r="AA5" s="63"/>
      <c r="AB5" s="63"/>
      <c r="AC5" s="63"/>
      <c r="AD5" s="63"/>
    </row>
    <row r="6" spans="1:30" ht="10.4" customHeight="1" x14ac:dyDescent="0.2">
      <c r="A6" s="139" t="s">
        <v>4</v>
      </c>
      <c r="B6" s="170">
        <f>number!B6</f>
        <v>56490048</v>
      </c>
      <c r="C6" s="23">
        <f>number!C6/number!$B6*100</f>
        <v>73.536476725953577</v>
      </c>
      <c r="D6" s="23">
        <f>number!D6/number!$B6*100</f>
        <v>0.87493464335523308</v>
      </c>
      <c r="E6" s="23">
        <f>number!E6/number!$B6*100</f>
        <v>0.11368020080280335</v>
      </c>
      <c r="F6" s="23">
        <f>number!F6/number!$B6*100</f>
        <v>0.17549639894092497</v>
      </c>
      <c r="G6" s="171">
        <f>number!G6/number!$B6*100</f>
        <v>6.3462558927193689</v>
      </c>
      <c r="H6" s="182">
        <f>number!H6/number!$B6*100</f>
        <v>0.88389020310267741</v>
      </c>
      <c r="I6" s="23">
        <f>number!I6/number!$B6*100</f>
        <v>0.42755849667537899</v>
      </c>
      <c r="J6" s="23">
        <f>number!J6/number!$B6*100</f>
        <v>0.83942219344547209</v>
      </c>
      <c r="K6" s="171">
        <f>number!K6/number!$B6*100</f>
        <v>0.80430096288818875</v>
      </c>
      <c r="L6" s="182">
        <f>number!L6/number!$B6*100</f>
        <v>3.2629605837828284</v>
      </c>
      <c r="M6" s="23">
        <f>number!M6/number!$B6*100</f>
        <v>2.7797551172199393</v>
      </c>
      <c r="N6" s="23">
        <f>number!N6/number!$B6*100</f>
        <v>1.1144741813637686</v>
      </c>
      <c r="O6" s="23">
        <f>number!O6/number!$B6*100</f>
        <v>0.76325833534430698</v>
      </c>
      <c r="P6" s="171">
        <f>number!P6/number!$B6*100</f>
        <v>1.6854774136499229</v>
      </c>
      <c r="Q6" s="182">
        <f>number!Q6/number!$B6*100</f>
        <v>2.5995269113596784</v>
      </c>
      <c r="R6" s="23">
        <f>number!R6/number!$B6*100</f>
        <v>1.0965099551694486</v>
      </c>
      <c r="S6" s="171">
        <f>number!S6/number!$B6*100</f>
        <v>0.52014648668735419</v>
      </c>
      <c r="T6" s="146">
        <f>number!T6/number!$B6*100</f>
        <v>0.5668308159341624</v>
      </c>
      <c r="U6" s="22">
        <f>number!U6/number!$B6*100</f>
        <v>1.6090444816049723</v>
      </c>
      <c r="V6" s="64"/>
      <c r="W6" s="64"/>
      <c r="X6" s="64"/>
      <c r="Y6" s="64"/>
      <c r="Z6" s="64"/>
      <c r="AA6" s="64"/>
      <c r="AB6" s="64"/>
      <c r="AC6" s="64"/>
      <c r="AD6" s="64"/>
    </row>
    <row r="7" spans="1:30" ht="10.4" customHeight="1" x14ac:dyDescent="0.2">
      <c r="A7" s="139" t="s">
        <v>5</v>
      </c>
      <c r="B7" s="170">
        <f>number!B7</f>
        <v>5950757</v>
      </c>
      <c r="C7" s="23">
        <f>number!C7/number!$B7*100</f>
        <v>71.848959720586819</v>
      </c>
      <c r="D7" s="23">
        <f>number!D7/number!$B7*100</f>
        <v>0.80470434265758117</v>
      </c>
      <c r="E7" s="23">
        <f>number!E7/number!$B7*100</f>
        <v>0.10430605719574837</v>
      </c>
      <c r="F7" s="23">
        <f>number!F7/number!$B7*100</f>
        <v>0.11442241718154512</v>
      </c>
      <c r="G7" s="171">
        <f>number!G7/number!$B7*100</f>
        <v>4.1770315944677288</v>
      </c>
      <c r="H7" s="182">
        <f>number!H7/number!$B7*100</f>
        <v>1.3644146450611243</v>
      </c>
      <c r="I7" s="23">
        <f>number!I7/number!$B7*100</f>
        <v>0.26905820553586712</v>
      </c>
      <c r="J7" s="23">
        <f>number!J7/number!$B7*100</f>
        <v>0.78104348740840868</v>
      </c>
      <c r="K7" s="171">
        <f>number!K7/number!$B7*100</f>
        <v>0.58046396450065096</v>
      </c>
      <c r="L7" s="182">
        <f>number!L7/number!$B7*100</f>
        <v>4.6385695130888385</v>
      </c>
      <c r="M7" s="23">
        <f>number!M7/number!$B7*100</f>
        <v>5.3634352738651563</v>
      </c>
      <c r="N7" s="23">
        <f>number!N7/number!$B7*100</f>
        <v>1.3026577963106207</v>
      </c>
      <c r="O7" s="23">
        <f>number!O7/number!$B7*100</f>
        <v>0.55960947489537893</v>
      </c>
      <c r="P7" s="171">
        <f>number!P7/number!$B7*100</f>
        <v>1.4830045992467848</v>
      </c>
      <c r="Q7" s="182">
        <f>number!Q7/number!$B7*100</f>
        <v>2.454964973363893</v>
      </c>
      <c r="R7" s="23">
        <f>number!R7/number!$B7*100</f>
        <v>1.5156391027225613</v>
      </c>
      <c r="S7" s="171">
        <f>number!S7/number!$B7*100</f>
        <v>0.55014849371264862</v>
      </c>
      <c r="T7" s="146">
        <f>number!T7/number!$B7*100</f>
        <v>0.53421774742272288</v>
      </c>
      <c r="U7" s="22">
        <f>number!U7/number!$B7*100</f>
        <v>1.5533485907759297</v>
      </c>
      <c r="V7" s="64"/>
      <c r="W7" s="64"/>
      <c r="X7" s="64"/>
      <c r="Y7" s="64"/>
      <c r="Z7" s="64"/>
      <c r="AA7" s="64"/>
      <c r="AB7" s="64"/>
      <c r="AC7" s="64"/>
      <c r="AD7" s="64"/>
    </row>
    <row r="8" spans="1:30" ht="10.4" customHeight="1" x14ac:dyDescent="0.2">
      <c r="A8" s="139" t="s">
        <v>6</v>
      </c>
      <c r="B8" s="170">
        <f>number!B8</f>
        <v>2919655</v>
      </c>
      <c r="C8" s="23">
        <f>number!C8/number!$B8*100</f>
        <v>55.856702247354576</v>
      </c>
      <c r="D8" s="23">
        <f>number!D8/number!$B8*100</f>
        <v>1.0785520892023202</v>
      </c>
      <c r="E8" s="23">
        <f>number!E8/number!$B8*100</f>
        <v>8.2783753559924025E-2</v>
      </c>
      <c r="F8" s="23">
        <f>number!F8/number!$B8*100</f>
        <v>0.14542814133861706</v>
      </c>
      <c r="G8" s="171">
        <f>number!G8/number!$B8*100</f>
        <v>4.2538245100876644</v>
      </c>
      <c r="H8" s="182">
        <f>number!H8/number!$B8*100</f>
        <v>2.0517150142739466</v>
      </c>
      <c r="I8" s="23">
        <f>number!I8/number!$B8*100</f>
        <v>0.33342980591884996</v>
      </c>
      <c r="J8" s="23">
        <f>number!J8/number!$B8*100</f>
        <v>0.98888396060493444</v>
      </c>
      <c r="K8" s="171">
        <f>number!K8/number!$B8*100</f>
        <v>0.79375816663270149</v>
      </c>
      <c r="L8" s="182">
        <f>number!L8/number!$B8*100</f>
        <v>7.7723909160500124</v>
      </c>
      <c r="M8" s="23">
        <f>number!M8/number!$B8*100</f>
        <v>9.5503407080631106</v>
      </c>
      <c r="N8" s="23">
        <f>number!N8/number!$B8*100</f>
        <v>2.4717988940474132</v>
      </c>
      <c r="O8" s="23">
        <f>number!O8/number!$B8*100</f>
        <v>0.77810563234354746</v>
      </c>
      <c r="P8" s="171">
        <f>number!P8/number!$B8*100</f>
        <v>2.2833177207581032</v>
      </c>
      <c r="Q8" s="182">
        <f>number!Q8/number!$B8*100</f>
        <v>4.3169826571975118</v>
      </c>
      <c r="R8" s="23">
        <f>number!R8/number!$B8*100</f>
        <v>2.7993718435911092</v>
      </c>
      <c r="S8" s="171">
        <f>number!S8/number!$B8*100</f>
        <v>0.9684020886029342</v>
      </c>
      <c r="T8" s="146">
        <f>number!T8/number!$B8*100</f>
        <v>0.96186021978624181</v>
      </c>
      <c r="U8" s="22">
        <f>number!U8/number!$B8*100</f>
        <v>2.5123516305864904</v>
      </c>
      <c r="V8" s="64"/>
      <c r="W8" s="64"/>
      <c r="X8" s="64"/>
      <c r="Y8" s="64"/>
      <c r="Z8" s="64"/>
      <c r="AA8" s="64"/>
      <c r="AB8" s="64"/>
      <c r="AC8" s="64"/>
      <c r="AD8" s="64"/>
    </row>
    <row r="9" spans="1:30" ht="10.4" customHeight="1" thickBot="1" x14ac:dyDescent="0.25">
      <c r="A9" s="140" t="s">
        <v>7</v>
      </c>
      <c r="B9" s="172">
        <f>number!B9</f>
        <v>1144922</v>
      </c>
      <c r="C9" s="31">
        <f>number!C9/number!$B9*100</f>
        <v>42.903446697678973</v>
      </c>
      <c r="D9" s="31">
        <f>number!D9/number!$B9*100</f>
        <v>1.4816729873301413</v>
      </c>
      <c r="E9" s="31">
        <f>number!E9/number!$B9*100</f>
        <v>5.9916745420212032E-2</v>
      </c>
      <c r="F9" s="31">
        <f>number!F9/number!$B9*100</f>
        <v>0.16009824250036248</v>
      </c>
      <c r="G9" s="173">
        <f>number!G9/number!$B9*100</f>
        <v>4.0102295178186811</v>
      </c>
      <c r="H9" s="183">
        <f>number!H9/number!$B9*100</f>
        <v>2.1939485833969474</v>
      </c>
      <c r="I9" s="31">
        <f>number!I9/number!$B9*100</f>
        <v>0.40876147021369147</v>
      </c>
      <c r="J9" s="31">
        <f>number!J9/number!$B9*100</f>
        <v>1.1468030136550786</v>
      </c>
      <c r="K9" s="173">
        <f>number!K9/number!$B9*100</f>
        <v>1.072212779560529</v>
      </c>
      <c r="L9" s="183">
        <f>number!L9/number!$B9*100</f>
        <v>5.8099154352872944</v>
      </c>
      <c r="M9" s="31">
        <f>number!M9/number!$B9*100</f>
        <v>17.040636829408466</v>
      </c>
      <c r="N9" s="31">
        <f>number!N9/number!$B9*100</f>
        <v>4.2126887246467444</v>
      </c>
      <c r="O9" s="31">
        <f>number!O9/number!$B9*100</f>
        <v>1.0906419825979412</v>
      </c>
      <c r="P9" s="173">
        <f>number!P9/number!$B9*100</f>
        <v>2.8861354747310295</v>
      </c>
      <c r="Q9" s="183">
        <f>number!Q9/number!$B9*100</f>
        <v>5.8363801202177958</v>
      </c>
      <c r="R9" s="31">
        <f>number!R9/number!$B9*100</f>
        <v>3.9057682532085156</v>
      </c>
      <c r="S9" s="173">
        <f>number!S9/number!$B9*100</f>
        <v>1.2420060056492932</v>
      </c>
      <c r="T9" s="147">
        <f>number!T9/number!$B9*100</f>
        <v>1.6766207654320557</v>
      </c>
      <c r="U9" s="32">
        <f>number!U9/number!$B9*100</f>
        <v>2.8621163712462505</v>
      </c>
      <c r="V9" s="64"/>
      <c r="W9" s="64"/>
      <c r="X9" s="64"/>
      <c r="Y9" s="64"/>
      <c r="Z9" s="64"/>
      <c r="AA9" s="64"/>
      <c r="AB9" s="64"/>
      <c r="AC9" s="64"/>
      <c r="AD9" s="64"/>
    </row>
    <row r="10" spans="1:30" ht="10.4" customHeight="1" thickBot="1" x14ac:dyDescent="0.3">
      <c r="A10" s="33" t="s">
        <v>136</v>
      </c>
      <c r="B10" s="156"/>
      <c r="C10" s="67"/>
      <c r="D10" s="67"/>
      <c r="E10" s="67"/>
      <c r="F10" s="67"/>
      <c r="G10" s="174"/>
      <c r="H10" s="184"/>
      <c r="I10" s="67"/>
      <c r="J10" s="67"/>
      <c r="K10" s="174"/>
      <c r="L10" s="184"/>
      <c r="M10" s="67"/>
      <c r="N10" s="67"/>
      <c r="O10" s="67"/>
      <c r="P10" s="174"/>
      <c r="Q10" s="184"/>
      <c r="R10" s="67"/>
      <c r="S10" s="174"/>
      <c r="T10" s="68"/>
      <c r="U10" s="69"/>
      <c r="V10" s="64"/>
      <c r="W10" s="64"/>
      <c r="X10" s="64"/>
      <c r="Y10" s="64"/>
      <c r="Z10" s="64"/>
      <c r="AA10" s="64"/>
      <c r="AB10" s="64"/>
      <c r="AC10" s="64"/>
      <c r="AD10" s="64"/>
    </row>
    <row r="11" spans="1:30" ht="10.4" customHeight="1" x14ac:dyDescent="0.25">
      <c r="A11" s="141" t="s">
        <v>8</v>
      </c>
      <c r="B11" s="152">
        <f>number!B11</f>
        <v>100173</v>
      </c>
      <c r="C11" s="70">
        <f>number!C11/number!B11*100</f>
        <v>50.804108891617503</v>
      </c>
      <c r="D11" s="70">
        <f>number!D11/number!B11*100</f>
        <v>1.5053956654986873</v>
      </c>
      <c r="E11" s="70">
        <f>number!E11/number!B11*100</f>
        <v>3.4939554570592876E-2</v>
      </c>
      <c r="F11" s="70">
        <f>number!F11/number!$B11*100</f>
        <v>0.17070468090203947</v>
      </c>
      <c r="G11" s="175">
        <f>number!G11/number!B11*100</f>
        <v>5.7839936909147172</v>
      </c>
      <c r="H11" s="185">
        <f>number!H11/number!B11*100</f>
        <v>2.5875235841993351</v>
      </c>
      <c r="I11" s="70">
        <f>number!I11/number!B11*100</f>
        <v>0.72873928104379426</v>
      </c>
      <c r="J11" s="70">
        <f>number!J11/number!B11*100</f>
        <v>1.4255338264801893</v>
      </c>
      <c r="K11" s="175">
        <f>number!K11/number!B11*100</f>
        <v>1.3406806225230352</v>
      </c>
      <c r="L11" s="185">
        <f>number!L11/number!B11*100</f>
        <v>8.7239076397831745</v>
      </c>
      <c r="M11" s="70">
        <f>number!M11/number!B11*100</f>
        <v>4.8605911772633341</v>
      </c>
      <c r="N11" s="70">
        <f>number!N11/number!B11*100</f>
        <v>0.82856657981691673</v>
      </c>
      <c r="O11" s="70">
        <f>number!O11/number!B11*100</f>
        <v>2.1692472023399518</v>
      </c>
      <c r="P11" s="175">
        <f>number!P11/number!B11*100</f>
        <v>3.0926497159913349</v>
      </c>
      <c r="Q11" s="185">
        <f>number!Q11/number!B11*100</f>
        <v>5.8528745270681721</v>
      </c>
      <c r="R11" s="70">
        <f>number!R11/number!B11*100</f>
        <v>3.6107533966238408</v>
      </c>
      <c r="S11" s="175">
        <f>number!S11/number!B11*100</f>
        <v>1.2488395076517624</v>
      </c>
      <c r="T11" s="148">
        <f>number!T11/number!B11*100</f>
        <v>3.3062801353658169</v>
      </c>
      <c r="U11" s="71">
        <f>number!U11/number!B11*100</f>
        <v>1.9246703203458018</v>
      </c>
      <c r="V11" s="65"/>
      <c r="W11" s="64"/>
      <c r="X11" s="64"/>
      <c r="Y11" s="64"/>
      <c r="Z11" s="64"/>
      <c r="AA11" s="64"/>
      <c r="AB11" s="64"/>
      <c r="AC11" s="64"/>
      <c r="AD11" s="64"/>
    </row>
    <row r="12" spans="1:30" ht="10.4" customHeight="1" x14ac:dyDescent="0.25">
      <c r="A12" s="139" t="s">
        <v>9</v>
      </c>
      <c r="B12" s="152">
        <f>number!B12</f>
        <v>104885</v>
      </c>
      <c r="C12" s="70">
        <f>number!C12/number!B12*100</f>
        <v>52.998998903561045</v>
      </c>
      <c r="D12" s="70">
        <f>number!D12/number!B12*100</f>
        <v>1.9611955951756683</v>
      </c>
      <c r="E12" s="70">
        <f>number!E12/number!B12*100</f>
        <v>6.3879487057253187E-2</v>
      </c>
      <c r="F12" s="70">
        <f>number!F12/number!$B12*100</f>
        <v>0.16112885541307145</v>
      </c>
      <c r="G12" s="175">
        <f>number!G12/number!B12*100</f>
        <v>6.5376364589788825</v>
      </c>
      <c r="H12" s="185">
        <f>number!H12/number!B12*100</f>
        <v>3.469514229870811</v>
      </c>
      <c r="I12" s="70">
        <f>number!I12/number!B12*100</f>
        <v>0.49864136911855839</v>
      </c>
      <c r="J12" s="70">
        <f>number!J12/number!B12*100</f>
        <v>1.020164942556133</v>
      </c>
      <c r="K12" s="175">
        <f>number!K12/number!B12*100</f>
        <v>1.1088334842923202</v>
      </c>
      <c r="L12" s="185">
        <f>number!L12/number!B12*100</f>
        <v>2.7020069600038137</v>
      </c>
      <c r="M12" s="70">
        <f>number!M12/number!B12*100</f>
        <v>8.5322019354531147</v>
      </c>
      <c r="N12" s="70">
        <f>number!N12/number!B12*100</f>
        <v>1.7476283548648521</v>
      </c>
      <c r="O12" s="70">
        <f>number!O12/number!B12*100</f>
        <v>0.85712923678314346</v>
      </c>
      <c r="P12" s="175">
        <f>number!P12/number!B12*100</f>
        <v>1.8277160699814083</v>
      </c>
      <c r="Q12" s="185">
        <f>number!Q12/number!B12*100</f>
        <v>5.5508413977213138</v>
      </c>
      <c r="R12" s="70">
        <f>number!R12/number!B12*100</f>
        <v>6.4470610668827772</v>
      </c>
      <c r="S12" s="175">
        <f>number!S12/number!B12*100</f>
        <v>1.9125709109977593</v>
      </c>
      <c r="T12" s="148">
        <f>number!T12/number!B12*100</f>
        <v>1.7428612289650571</v>
      </c>
      <c r="U12" s="71">
        <f>number!U12/number!B12*100</f>
        <v>0.85998951232302057</v>
      </c>
      <c r="V12" s="65"/>
      <c r="W12" s="64"/>
      <c r="X12" s="64"/>
      <c r="Y12" s="64"/>
      <c r="Z12" s="64"/>
      <c r="AA12" s="64"/>
      <c r="AB12" s="64"/>
      <c r="AC12" s="64"/>
      <c r="AD12" s="64"/>
    </row>
    <row r="13" spans="1:30" ht="10.4" customHeight="1" x14ac:dyDescent="0.25">
      <c r="A13" s="139" t="s">
        <v>10</v>
      </c>
      <c r="B13" s="152">
        <f>number!B13</f>
        <v>121916</v>
      </c>
      <c r="C13" s="70">
        <f>number!C13/number!B13*100</f>
        <v>22.987138685652418</v>
      </c>
      <c r="D13" s="70">
        <f>number!D13/number!B13*100</f>
        <v>1.8397913317366055</v>
      </c>
      <c r="E13" s="70">
        <f>number!E13/number!B13*100</f>
        <v>3.3629712260900946E-2</v>
      </c>
      <c r="F13" s="70">
        <f>number!F13/number!$B13*100</f>
        <v>0.1484628760786115</v>
      </c>
      <c r="G13" s="175">
        <f>number!G13/number!B13*100</f>
        <v>2.8790314642868862</v>
      </c>
      <c r="H13" s="185">
        <f>number!H13/number!B13*100</f>
        <v>1.2057482200859608</v>
      </c>
      <c r="I13" s="70">
        <f>number!I13/number!B13*100</f>
        <v>0.30102693657928409</v>
      </c>
      <c r="J13" s="70">
        <f>number!J13/number!B13*100</f>
        <v>1.2935135667180682</v>
      </c>
      <c r="K13" s="175">
        <f>number!K13/number!B13*100</f>
        <v>1.0720496079267692</v>
      </c>
      <c r="L13" s="185">
        <f>number!L13/number!B13*100</f>
        <v>6.4970963614291808</v>
      </c>
      <c r="M13" s="70">
        <f>number!M13/number!B13*100</f>
        <v>38.510121723153645</v>
      </c>
      <c r="N13" s="70">
        <f>number!N13/number!B13*100</f>
        <v>4.8828701729059354</v>
      </c>
      <c r="O13" s="70">
        <f>number!O13/number!B13*100</f>
        <v>0.46097312903966664</v>
      </c>
      <c r="P13" s="175">
        <f>number!P13/number!B13*100</f>
        <v>3.4737032054857444</v>
      </c>
      <c r="Q13" s="185">
        <f>number!Q13/number!B13*100</f>
        <v>3.4376127825716063</v>
      </c>
      <c r="R13" s="70">
        <f>number!R13/number!B13*100</f>
        <v>2.3097870665048066</v>
      </c>
      <c r="S13" s="175">
        <f>number!S13/number!B13*100</f>
        <v>0.69802158863479769</v>
      </c>
      <c r="T13" s="148">
        <f>number!T13/number!B13*100</f>
        <v>3.313757013025362</v>
      </c>
      <c r="U13" s="71">
        <f>number!U13/number!B13*100</f>
        <v>4.6556645559237513</v>
      </c>
      <c r="V13" s="65"/>
      <c r="W13" s="64"/>
      <c r="X13" s="64"/>
      <c r="Y13" s="64"/>
      <c r="Z13" s="64"/>
      <c r="AA13" s="64"/>
      <c r="AB13" s="64"/>
      <c r="AC13" s="64"/>
      <c r="AD13" s="64"/>
    </row>
    <row r="14" spans="1:30" ht="10.4" customHeight="1" x14ac:dyDescent="0.25">
      <c r="A14" s="139" t="s">
        <v>11</v>
      </c>
      <c r="B14" s="152">
        <f>number!B14</f>
        <v>132351</v>
      </c>
      <c r="C14" s="70">
        <f>number!C14/number!B14*100</f>
        <v>22.698732914749417</v>
      </c>
      <c r="D14" s="70">
        <f>number!D14/number!B14*100</f>
        <v>0.65583184108922488</v>
      </c>
      <c r="E14" s="70">
        <f>number!E14/number!B14*100</f>
        <v>0.13524642805872264</v>
      </c>
      <c r="F14" s="70">
        <f>number!F14/number!$B14*100</f>
        <v>0.26293718974544961</v>
      </c>
      <c r="G14" s="175">
        <f>number!G14/number!B14*100</f>
        <v>2.0778082522988113</v>
      </c>
      <c r="H14" s="185">
        <f>number!H14/number!B14*100</f>
        <v>1.7385588321962056</v>
      </c>
      <c r="I14" s="70">
        <f>number!I14/number!B14*100</f>
        <v>0.27351512266624356</v>
      </c>
      <c r="J14" s="70">
        <f>number!J14/number!B14*100</f>
        <v>1.0101925939358221</v>
      </c>
      <c r="K14" s="175">
        <f>number!K14/number!B14*100</f>
        <v>0.80467846861753978</v>
      </c>
      <c r="L14" s="185">
        <f>number!L14/number!B14*100</f>
        <v>1.1809506539429244</v>
      </c>
      <c r="M14" s="70">
        <f>number!M14/number!B14*100</f>
        <v>43.239567513656866</v>
      </c>
      <c r="N14" s="70">
        <f>number!N14/number!B14*100</f>
        <v>6.061911130252132</v>
      </c>
      <c r="O14" s="70">
        <f>number!O14/number!B14*100</f>
        <v>0.20324742540668372</v>
      </c>
      <c r="P14" s="175">
        <f>number!P14/number!B14*100</f>
        <v>4.9338501409131776</v>
      </c>
      <c r="Q14" s="185">
        <f>number!Q14/number!B14*100</f>
        <v>6.4646281478795018</v>
      </c>
      <c r="R14" s="70">
        <f>number!R14/number!B14*100</f>
        <v>2.1329646168143799</v>
      </c>
      <c r="S14" s="175">
        <f>number!S14/number!B14*100</f>
        <v>0.91272449773707798</v>
      </c>
      <c r="T14" s="148">
        <f>number!T14/number!B14*100</f>
        <v>3.7725442195374423</v>
      </c>
      <c r="U14" s="71">
        <f>number!U14/number!B14*100</f>
        <v>1.4401100105023763</v>
      </c>
      <c r="V14" s="65"/>
      <c r="W14" s="64"/>
      <c r="X14" s="64"/>
      <c r="Y14" s="64"/>
      <c r="Z14" s="64"/>
      <c r="AA14" s="64"/>
      <c r="AB14" s="64"/>
      <c r="AC14" s="64"/>
      <c r="AD14" s="64"/>
    </row>
    <row r="15" spans="1:30" ht="10.4" customHeight="1" x14ac:dyDescent="0.25">
      <c r="A15" s="139" t="s">
        <v>12</v>
      </c>
      <c r="B15" s="152">
        <f>number!B15</f>
        <v>144091</v>
      </c>
      <c r="C15" s="70">
        <f>number!C15/number!B15*100</f>
        <v>16.055131826415252</v>
      </c>
      <c r="D15" s="70">
        <f>number!D15/number!B15*100</f>
        <v>0.83766508664663308</v>
      </c>
      <c r="E15" s="70">
        <f>number!E15/number!B15*100</f>
        <v>9.5772810237974612E-2</v>
      </c>
      <c r="F15" s="70">
        <f>number!F15/number!$B15*100</f>
        <v>0.30328056575358631</v>
      </c>
      <c r="G15" s="175">
        <f>number!G15/number!B15*100</f>
        <v>6.1010056145074989</v>
      </c>
      <c r="H15" s="185">
        <f>number!H15/number!B15*100</f>
        <v>1.9307243339278652</v>
      </c>
      <c r="I15" s="70">
        <f>number!I15/number!B15*100</f>
        <v>0.65999958359647726</v>
      </c>
      <c r="J15" s="70">
        <f>number!J15/number!B15*100</f>
        <v>1.0333747423503201</v>
      </c>
      <c r="K15" s="175">
        <f>number!K15/number!B15*100</f>
        <v>1.4435322122825158</v>
      </c>
      <c r="L15" s="185">
        <f>number!L15/number!B15*100</f>
        <v>8.3606887314266665</v>
      </c>
      <c r="M15" s="70">
        <f>number!M15/number!B15*100</f>
        <v>15.311157532392725</v>
      </c>
      <c r="N15" s="70">
        <f>number!N15/number!B15*100</f>
        <v>8.8208146240917209</v>
      </c>
      <c r="O15" s="70">
        <f>number!O15/number!B15*100</f>
        <v>2.4720489135338086</v>
      </c>
      <c r="P15" s="175">
        <f>number!P15/number!B15*100</f>
        <v>3.5970324308943655</v>
      </c>
      <c r="Q15" s="185">
        <f>number!Q15/number!B15*100</f>
        <v>16.465983302218739</v>
      </c>
      <c r="R15" s="70">
        <f>number!R15/number!B15*100</f>
        <v>7.0635917579862717</v>
      </c>
      <c r="S15" s="175">
        <f>number!S15/number!B15*100</f>
        <v>2.3901562207216274</v>
      </c>
      <c r="T15" s="148">
        <f>number!T15/number!B15*100</f>
        <v>4.3979152063626454</v>
      </c>
      <c r="U15" s="71">
        <f>number!U15/number!B15*100</f>
        <v>2.6601245046533091</v>
      </c>
      <c r="V15" s="65"/>
      <c r="W15" s="64"/>
      <c r="X15" s="64"/>
      <c r="Y15" s="64"/>
      <c r="Z15" s="64"/>
      <c r="AA15" s="64"/>
      <c r="AB15" s="64"/>
      <c r="AC15" s="64"/>
      <c r="AD15" s="64"/>
    </row>
    <row r="16" spans="1:30" ht="10.4" customHeight="1" x14ac:dyDescent="0.25">
      <c r="A16" s="139" t="s">
        <v>13</v>
      </c>
      <c r="B16" s="152">
        <f>number!B16</f>
        <v>105955</v>
      </c>
      <c r="C16" s="70">
        <f>number!C16/number!B16*100</f>
        <v>73.750176961917788</v>
      </c>
      <c r="D16" s="70">
        <f>number!D16/number!B16*100</f>
        <v>1.5157378132225945</v>
      </c>
      <c r="E16" s="70">
        <f>number!E16/number!B16*100</f>
        <v>4.1527063375961494E-2</v>
      </c>
      <c r="F16" s="70">
        <f>number!F16/number!$B16*100</f>
        <v>7.0784767118116182E-2</v>
      </c>
      <c r="G16" s="175">
        <f>number!G16/number!B16*100</f>
        <v>2.7407861828134585</v>
      </c>
      <c r="H16" s="185">
        <f>number!H16/number!B16*100</f>
        <v>3.3316030390260014</v>
      </c>
      <c r="I16" s="70">
        <f>number!I16/number!B16*100</f>
        <v>0.4605728847152093</v>
      </c>
      <c r="J16" s="70">
        <f>number!J16/number!B16*100</f>
        <v>1.0910292105138975</v>
      </c>
      <c r="K16" s="175">
        <f>number!K16/number!B16*100</f>
        <v>0.9985371148128922</v>
      </c>
      <c r="L16" s="185">
        <f>number!L16/number!B16*100</f>
        <v>1.6582511443537351</v>
      </c>
      <c r="M16" s="70">
        <f>number!M16/number!B16*100</f>
        <v>1.5610400641781887</v>
      </c>
      <c r="N16" s="70">
        <f>number!N16/number!B16*100</f>
        <v>0.3633618045396631</v>
      </c>
      <c r="O16" s="70">
        <f>number!O16/number!B16*100</f>
        <v>0.96550422349110465</v>
      </c>
      <c r="P16" s="175">
        <f>number!P16/number!B16*100</f>
        <v>1.6997782077296968</v>
      </c>
      <c r="Q16" s="185">
        <f>number!Q16/number!B16*100</f>
        <v>3.7242225473078192</v>
      </c>
      <c r="R16" s="70">
        <f>number!R16/number!B16*100</f>
        <v>2.6190363833702985</v>
      </c>
      <c r="S16" s="175">
        <f>number!S16/number!B16*100</f>
        <v>1.1580387900523808</v>
      </c>
      <c r="T16" s="148">
        <f>number!T16/number!B16*100</f>
        <v>1.4959180784295221</v>
      </c>
      <c r="U16" s="71">
        <f>number!U16/number!B16*100</f>
        <v>0.75409371903166433</v>
      </c>
      <c r="V16" s="65"/>
      <c r="W16" s="64"/>
      <c r="X16" s="64"/>
      <c r="Y16" s="64"/>
      <c r="Z16" s="64"/>
      <c r="AA16" s="64"/>
      <c r="AB16" s="64"/>
      <c r="AC16" s="64"/>
      <c r="AD16" s="64"/>
    </row>
    <row r="17" spans="1:30" ht="10.4" customHeight="1" x14ac:dyDescent="0.25">
      <c r="A17" s="139" t="s">
        <v>14</v>
      </c>
      <c r="B17" s="152">
        <f>number!B17</f>
        <v>112408</v>
      </c>
      <c r="C17" s="70">
        <f>number!C17/number!B17*100</f>
        <v>26.798804355561884</v>
      </c>
      <c r="D17" s="70">
        <f>number!D17/number!B17*100</f>
        <v>0.91986335492135785</v>
      </c>
      <c r="E17" s="70">
        <f>number!E17/number!B17*100</f>
        <v>4.0032737883424666E-2</v>
      </c>
      <c r="F17" s="70">
        <f>number!F17/number!$B17*100</f>
        <v>0.19215714184043839</v>
      </c>
      <c r="G17" s="175">
        <f>number!G17/number!B17*100</f>
        <v>3.9667995160486793</v>
      </c>
      <c r="H17" s="185">
        <f>number!H17/number!B17*100</f>
        <v>1.8913244608924633</v>
      </c>
      <c r="I17" s="70">
        <f>number!I17/number!B17*100</f>
        <v>0.31492420468294069</v>
      </c>
      <c r="J17" s="70">
        <f>number!J17/number!B17*100</f>
        <v>0.90562949256280689</v>
      </c>
      <c r="K17" s="175">
        <f>number!K17/number!B17*100</f>
        <v>1.0283965554053092</v>
      </c>
      <c r="L17" s="185">
        <f>number!L17/number!B17*100</f>
        <v>15.016724788271297</v>
      </c>
      <c r="M17" s="70">
        <f>number!M17/number!B17*100</f>
        <v>15.342324389723153</v>
      </c>
      <c r="N17" s="70">
        <f>number!N17/number!B17*100</f>
        <v>9.2422247526866403</v>
      </c>
      <c r="O17" s="70">
        <f>number!O17/number!B17*100</f>
        <v>0.49462671695964705</v>
      </c>
      <c r="P17" s="175">
        <f>number!P17/number!B17*100</f>
        <v>3.2497686997366735</v>
      </c>
      <c r="Q17" s="185">
        <f>number!Q17/number!B17*100</f>
        <v>5.9693260266173231</v>
      </c>
      <c r="R17" s="70">
        <f>number!R17/number!B17*100</f>
        <v>7.9860863995445159</v>
      </c>
      <c r="S17" s="175">
        <f>number!S17/number!B17*100</f>
        <v>1.951818375916305</v>
      </c>
      <c r="T17" s="148">
        <f>number!T17/number!B17*100</f>
        <v>4.0877873460963627</v>
      </c>
      <c r="U17" s="71">
        <f>number!U17/number!B17*100</f>
        <v>0.60138068464877947</v>
      </c>
      <c r="V17" s="65"/>
      <c r="W17" s="64"/>
      <c r="X17" s="64"/>
      <c r="Y17" s="64"/>
      <c r="Z17" s="64"/>
      <c r="AA17" s="64"/>
      <c r="AB17" s="64"/>
      <c r="AC17" s="64"/>
      <c r="AD17" s="64"/>
    </row>
    <row r="18" spans="1:30" ht="10.4" customHeight="1" x14ac:dyDescent="0.25">
      <c r="A18" s="139" t="s">
        <v>15</v>
      </c>
      <c r="B18" s="152">
        <f>number!B18</f>
        <v>109573</v>
      </c>
      <c r="C18" s="70">
        <f>number!C18/number!B18*100</f>
        <v>62.812919241053912</v>
      </c>
      <c r="D18" s="70">
        <f>number!D18/number!B18*100</f>
        <v>2.2067480127403649</v>
      </c>
      <c r="E18" s="70">
        <f>number!E18/number!B18*100</f>
        <v>4.1981144990097925E-2</v>
      </c>
      <c r="F18" s="70">
        <f>number!F18/number!$B18*100</f>
        <v>7.3923320526042002E-2</v>
      </c>
      <c r="G18" s="175">
        <f>number!G18/number!B18*100</f>
        <v>3.8275852627928408</v>
      </c>
      <c r="H18" s="185">
        <f>number!H18/number!B18*100</f>
        <v>2.5626751115694559</v>
      </c>
      <c r="I18" s="70">
        <f>number!I18/number!B18*100</f>
        <v>0.38786927436503515</v>
      </c>
      <c r="J18" s="70">
        <f>number!J18/number!B18*100</f>
        <v>1.4346599983572594</v>
      </c>
      <c r="K18" s="175">
        <f>number!K18/number!B18*100</f>
        <v>1.1873362963503782</v>
      </c>
      <c r="L18" s="185">
        <f>number!L18/number!B18*100</f>
        <v>4.1497449189125062</v>
      </c>
      <c r="M18" s="70">
        <f>number!M18/number!B18*100</f>
        <v>6.9652195340092913</v>
      </c>
      <c r="N18" s="70">
        <f>number!N18/number!B18*100</f>
        <v>1.3808146167395252</v>
      </c>
      <c r="O18" s="70">
        <f>number!O18/number!B18*100</f>
        <v>1.8754620207532875</v>
      </c>
      <c r="P18" s="175">
        <f>number!P18/number!B18*100</f>
        <v>1.9731138145346026</v>
      </c>
      <c r="Q18" s="185">
        <f>number!Q18/number!B18*100</f>
        <v>2.9624086225621276</v>
      </c>
      <c r="R18" s="70">
        <f>number!R18/number!B18*100</f>
        <v>2.4431201117063512</v>
      </c>
      <c r="S18" s="175">
        <f>number!S18/number!B18*100</f>
        <v>0.74927217471457386</v>
      </c>
      <c r="T18" s="148">
        <f>number!T18/number!B18*100</f>
        <v>1.7878491964261267</v>
      </c>
      <c r="U18" s="71">
        <f>number!U18/number!B18*100</f>
        <v>1.1772973268962243</v>
      </c>
      <c r="V18" s="65"/>
      <c r="W18" s="64"/>
      <c r="X18" s="64"/>
      <c r="Y18" s="64"/>
      <c r="Z18" s="64"/>
      <c r="AA18" s="64"/>
      <c r="AB18" s="64"/>
      <c r="AC18" s="64"/>
      <c r="AD18" s="64"/>
    </row>
    <row r="19" spans="1:30" ht="10.4" customHeight="1" x14ac:dyDescent="0.25">
      <c r="A19" s="139" t="s">
        <v>16</v>
      </c>
      <c r="B19" s="152">
        <f>number!B19</f>
        <v>96661</v>
      </c>
      <c r="C19" s="70">
        <f>number!C19/number!B19*100</f>
        <v>77.061069097153961</v>
      </c>
      <c r="D19" s="70">
        <f>number!D19/number!B19*100</f>
        <v>1.8435563464065137</v>
      </c>
      <c r="E19" s="70">
        <f>number!E19/number!B19*100</f>
        <v>1.862178127683347E-2</v>
      </c>
      <c r="F19" s="70">
        <f>number!F19/number!$B19*100</f>
        <v>3.9312649362203994E-2</v>
      </c>
      <c r="G19" s="175">
        <f>number!G19/number!B19*100</f>
        <v>2.4715241927975087</v>
      </c>
      <c r="H19" s="185">
        <f>number!H19/number!B19*100</f>
        <v>1.5580223668284003</v>
      </c>
      <c r="I19" s="70">
        <f>number!I19/number!B19*100</f>
        <v>0.16966511830003828</v>
      </c>
      <c r="J19" s="70">
        <f>number!J19/number!B19*100</f>
        <v>0.96212536596972931</v>
      </c>
      <c r="K19" s="175">
        <f>number!K19/number!B19*100</f>
        <v>0.68797136383856983</v>
      </c>
      <c r="L19" s="185">
        <f>number!L19/number!B19*100</f>
        <v>5.9258646196501177</v>
      </c>
      <c r="M19" s="70">
        <f>number!M19/number!B19*100</f>
        <v>2.2315101230072107</v>
      </c>
      <c r="N19" s="70">
        <f>number!N19/number!B19*100</f>
        <v>0.44795729404827178</v>
      </c>
      <c r="O19" s="70">
        <f>number!O19/number!B19*100</f>
        <v>1.034543404268526</v>
      </c>
      <c r="P19" s="175">
        <f>number!P19/number!B19*100</f>
        <v>1.0552342723538966</v>
      </c>
      <c r="Q19" s="185">
        <f>number!Q19/number!B19*100</f>
        <v>0.90315639192642339</v>
      </c>
      <c r="R19" s="70">
        <f>number!R19/number!B19*100</f>
        <v>1.4587062000186217</v>
      </c>
      <c r="S19" s="175">
        <f>number!S19/number!B19*100</f>
        <v>0.40140284085618816</v>
      </c>
      <c r="T19" s="148">
        <f>number!T19/number!B19*100</f>
        <v>1.3066283195911486</v>
      </c>
      <c r="U19" s="71">
        <f>number!U19/number!B19*100</f>
        <v>0.42312825234582718</v>
      </c>
      <c r="V19" s="65"/>
      <c r="W19" s="64"/>
      <c r="X19" s="64"/>
      <c r="Y19" s="64"/>
      <c r="Z19" s="64"/>
      <c r="AA19" s="64"/>
      <c r="AB19" s="64"/>
      <c r="AC19" s="64"/>
      <c r="AD19" s="64"/>
    </row>
    <row r="20" spans="1:30" ht="10.4" customHeight="1" thickBot="1" x14ac:dyDescent="0.3">
      <c r="A20" s="140" t="s">
        <v>17</v>
      </c>
      <c r="B20" s="152">
        <f>number!B20</f>
        <v>116938</v>
      </c>
      <c r="C20" s="70">
        <f>number!C20/number!B20*100</f>
        <v>44.415844293557271</v>
      </c>
      <c r="D20" s="70">
        <f>number!D20/number!B20*100</f>
        <v>1.9198207597188253</v>
      </c>
      <c r="E20" s="70">
        <f>number!E20/number!B20*100</f>
        <v>6.4136550992833816E-2</v>
      </c>
      <c r="F20" s="70">
        <f>number!F20/number!$B20*100</f>
        <v>0.1239973319194787</v>
      </c>
      <c r="G20" s="175">
        <f>number!G20/number!B20*100</f>
        <v>3.647231866459149</v>
      </c>
      <c r="H20" s="185">
        <f>number!H20/number!B20*100</f>
        <v>2.0429629376250662</v>
      </c>
      <c r="I20" s="70">
        <f>number!I20/number!B20*100</f>
        <v>0.27193897620961538</v>
      </c>
      <c r="J20" s="70">
        <f>number!J20/number!B20*100</f>
        <v>1.3400263387436078</v>
      </c>
      <c r="K20" s="175">
        <f>number!K20/number!B20*100</f>
        <v>0.96632403495869601</v>
      </c>
      <c r="L20" s="185">
        <f>number!L20/number!B20*100</f>
        <v>3.8516136756229802</v>
      </c>
      <c r="M20" s="70">
        <f>number!M20/number!B20*100</f>
        <v>22.553831945133318</v>
      </c>
      <c r="N20" s="70">
        <f>number!N20/number!B20*100</f>
        <v>5.2660384135182747</v>
      </c>
      <c r="O20" s="70">
        <f>number!O20/number!B20*100</f>
        <v>0.32239306299064463</v>
      </c>
      <c r="P20" s="175">
        <f>number!P20/number!B20*100</f>
        <v>2.944295267577691</v>
      </c>
      <c r="Q20" s="185">
        <f>number!Q20/number!B20*100</f>
        <v>3.3111563392567005</v>
      </c>
      <c r="R20" s="70">
        <f>number!R20/number!B20*100</f>
        <v>2.2986539875831635</v>
      </c>
      <c r="S20" s="175">
        <f>number!S20/number!B20*100</f>
        <v>0.70379175289469631</v>
      </c>
      <c r="T20" s="148">
        <f>number!T20/number!B20*100</f>
        <v>2.4312028596350199</v>
      </c>
      <c r="U20" s="71">
        <f>number!U20/number!B20*100</f>
        <v>1.5247396056029692</v>
      </c>
      <c r="V20" s="65"/>
      <c r="W20" s="64"/>
      <c r="X20" s="64"/>
      <c r="Y20" s="64"/>
      <c r="Z20" s="64"/>
      <c r="AA20" s="64"/>
      <c r="AB20" s="64"/>
      <c r="AC20" s="64"/>
      <c r="AD20" s="64"/>
    </row>
    <row r="21" spans="1:30" ht="10.4" customHeight="1" thickBot="1" x14ac:dyDescent="0.3">
      <c r="A21" s="61" t="s">
        <v>105</v>
      </c>
      <c r="B21" s="176"/>
      <c r="C21" s="62"/>
      <c r="D21" s="62"/>
      <c r="E21" s="62"/>
      <c r="F21" s="62"/>
      <c r="G21" s="177"/>
      <c r="H21" s="176"/>
      <c r="I21" s="62"/>
      <c r="J21" s="62"/>
      <c r="K21" s="177"/>
      <c r="L21" s="176"/>
      <c r="M21" s="62"/>
      <c r="N21" s="62"/>
      <c r="O21" s="62"/>
      <c r="P21" s="177"/>
      <c r="Q21" s="176"/>
      <c r="R21" s="62"/>
      <c r="S21" s="177"/>
      <c r="T21" s="68"/>
      <c r="U21" s="69"/>
      <c r="V21" s="64"/>
      <c r="W21" s="64"/>
      <c r="X21" s="64"/>
      <c r="Y21" s="64"/>
      <c r="Z21" s="64"/>
      <c r="AA21" s="64"/>
      <c r="AB21" s="64"/>
      <c r="AC21" s="64"/>
      <c r="AD21" s="64"/>
    </row>
    <row r="22" spans="1:30" ht="10.4" customHeight="1" x14ac:dyDescent="0.2">
      <c r="A22" s="134" t="s">
        <v>34</v>
      </c>
      <c r="B22" s="152">
        <f>number!B22</f>
        <v>24489</v>
      </c>
      <c r="C22" s="70">
        <f>number!C22/number!$B22*100</f>
        <v>42.059700273592227</v>
      </c>
      <c r="D22" s="70">
        <f>number!D22/number!$B22*100</f>
        <v>2.7236718526685451</v>
      </c>
      <c r="E22" s="70">
        <f>number!E22/number!$B22*100</f>
        <v>0.11433704928743517</v>
      </c>
      <c r="F22" s="70">
        <f>number!F22/number!$B22*100</f>
        <v>7.7585854873616716E-2</v>
      </c>
      <c r="G22" s="175">
        <f>number!G22/number!$B22*100</f>
        <v>5.1533341500265424</v>
      </c>
      <c r="H22" s="185">
        <f>number!H22/number!$B22*100</f>
        <v>2.1438196741394093</v>
      </c>
      <c r="I22" s="70">
        <f>number!I22/number!$B22*100</f>
        <v>0.25317489485074934</v>
      </c>
      <c r="J22" s="70">
        <f>number!J22/number!$B22*100</f>
        <v>1.6456368165298705</v>
      </c>
      <c r="K22" s="175">
        <f>number!K22/number!$B22*100</f>
        <v>1.1392870268283719</v>
      </c>
      <c r="L22" s="185">
        <f>number!L22/number!$B22*100</f>
        <v>7.0684797255910814</v>
      </c>
      <c r="M22" s="70">
        <f>number!M22/number!$B22*100</f>
        <v>21.246273837233044</v>
      </c>
      <c r="N22" s="70">
        <f>number!N22/number!$B22*100</f>
        <v>3.5566989260484303</v>
      </c>
      <c r="O22" s="70">
        <f>number!O22/number!$B22*100</f>
        <v>0.61251990689697422</v>
      </c>
      <c r="P22" s="175">
        <f>number!P22/number!$B22*100</f>
        <v>2.719588386622565</v>
      </c>
      <c r="Q22" s="185">
        <f>number!Q22/number!$B22*100</f>
        <v>2.1805708685532279</v>
      </c>
      <c r="R22" s="70">
        <f>number!R22/number!$B22*100</f>
        <v>2.5276654824615132</v>
      </c>
      <c r="S22" s="175">
        <f>number!S22/number!$B22*100</f>
        <v>0.65335456735677244</v>
      </c>
      <c r="T22" s="148">
        <f>number!T22/number!$B22*100</f>
        <v>1.1637878231042509</v>
      </c>
      <c r="U22" s="71">
        <f>number!U22/number!$B22*100</f>
        <v>2.9605128833353751</v>
      </c>
      <c r="V22" s="64"/>
      <c r="W22" s="64"/>
      <c r="X22" s="64"/>
      <c r="Y22" s="64"/>
      <c r="Z22" s="64"/>
      <c r="AA22" s="64"/>
      <c r="AB22" s="64"/>
      <c r="AC22" s="64"/>
      <c r="AD22" s="64"/>
    </row>
    <row r="23" spans="1:30" ht="10.4" customHeight="1" x14ac:dyDescent="0.2">
      <c r="A23" s="135" t="s">
        <v>56</v>
      </c>
      <c r="B23" s="154">
        <f>number!B23</f>
        <v>11120</v>
      </c>
      <c r="C23" s="72">
        <f>number!C23/number!$B23*100</f>
        <v>69.946043165467628</v>
      </c>
      <c r="D23" s="72">
        <f>number!D23/number!$B23*100</f>
        <v>1.5017985611510791</v>
      </c>
      <c r="E23" s="72">
        <f>number!E23/number!$B23*100</f>
        <v>6.2949640287769781E-2</v>
      </c>
      <c r="F23" s="72">
        <f>number!F23/number!$B23*100</f>
        <v>0.1079136690647482</v>
      </c>
      <c r="G23" s="178">
        <f>number!G23/number!$B23*100</f>
        <v>3.75</v>
      </c>
      <c r="H23" s="186">
        <f>number!H23/number!$B23*100</f>
        <v>2.8417266187050361</v>
      </c>
      <c r="I23" s="72">
        <f>number!I23/number!$B23*100</f>
        <v>0.43165467625899279</v>
      </c>
      <c r="J23" s="72">
        <f>number!J23/number!$B23*100</f>
        <v>0.9532374100719424</v>
      </c>
      <c r="K23" s="178">
        <f>number!K23/number!$B23*100</f>
        <v>1.2769784172661871</v>
      </c>
      <c r="L23" s="186">
        <f>number!L23/number!$B23*100</f>
        <v>1.753597122302158</v>
      </c>
      <c r="M23" s="72">
        <f>number!M23/number!$B23*100</f>
        <v>1.5197841726618704</v>
      </c>
      <c r="N23" s="72">
        <f>number!N23/number!$B23*100</f>
        <v>0.35071942446043164</v>
      </c>
      <c r="O23" s="72">
        <f>number!O23/number!$B23*100</f>
        <v>1.6276978417266188</v>
      </c>
      <c r="P23" s="178">
        <f>number!P23/number!$B23*100</f>
        <v>3.3003597122302155</v>
      </c>
      <c r="Q23" s="186">
        <f>number!Q23/number!$B23*100</f>
        <v>4.1906474820143886</v>
      </c>
      <c r="R23" s="72">
        <f>number!R23/number!$B23*100</f>
        <v>2.3830935251798562</v>
      </c>
      <c r="S23" s="178">
        <f>number!S23/number!$B23*100</f>
        <v>0.98920863309352514</v>
      </c>
      <c r="T23" s="149">
        <f>number!T23/number!$B23*100</f>
        <v>1.1151079136690647</v>
      </c>
      <c r="U23" s="73">
        <f>number!U23/number!$B23*100</f>
        <v>1.8974820143884894</v>
      </c>
      <c r="V23" s="64"/>
      <c r="W23" s="64"/>
      <c r="X23" s="64"/>
      <c r="Y23" s="64"/>
      <c r="Z23" s="64"/>
      <c r="AA23" s="64"/>
      <c r="AB23" s="64"/>
      <c r="AC23" s="64"/>
      <c r="AD23" s="64"/>
    </row>
    <row r="24" spans="1:30" ht="10.4" customHeight="1" x14ac:dyDescent="0.2">
      <c r="A24" s="135" t="s">
        <v>57</v>
      </c>
      <c r="B24" s="154">
        <f>number!B24</f>
        <v>28018</v>
      </c>
      <c r="C24" s="72">
        <f>number!C24/number!$B24*100</f>
        <v>4.2115782711114287</v>
      </c>
      <c r="D24" s="72">
        <f>number!D24/number!$B24*100</f>
        <v>0.27839246198872153</v>
      </c>
      <c r="E24" s="72">
        <f>number!E24/number!$B24*100</f>
        <v>0.28909986437290314</v>
      </c>
      <c r="F24" s="72">
        <f>number!F24/number!$B24*100</f>
        <v>0.36405168106217434</v>
      </c>
      <c r="G24" s="178">
        <f>number!G24/number!$B24*100</f>
        <v>1.2741808837176101</v>
      </c>
      <c r="H24" s="186">
        <f>number!H24/number!$B24*100</f>
        <v>0.55678492397744306</v>
      </c>
      <c r="I24" s="72">
        <f>number!I24/number!$B24*100</f>
        <v>0.17845670640302663</v>
      </c>
      <c r="J24" s="72">
        <f>number!J24/number!$B24*100</f>
        <v>0.83517738596616453</v>
      </c>
      <c r="K24" s="178">
        <f>number!K24/number!$B24*100</f>
        <v>0.53893925333714043</v>
      </c>
      <c r="L24" s="186">
        <f>number!L24/number!$B24*100</f>
        <v>1.2313512741808836</v>
      </c>
      <c r="M24" s="72">
        <f>number!M24/number!$B24*100</f>
        <v>60.089942180027123</v>
      </c>
      <c r="N24" s="72">
        <f>number!N24/number!$B24*100</f>
        <v>7.0454707687914908</v>
      </c>
      <c r="O24" s="72">
        <f>number!O24/number!$B24*100</f>
        <v>0.17845670640302663</v>
      </c>
      <c r="P24" s="178">
        <f>number!P24/number!$B24*100</f>
        <v>6.63858947819259</v>
      </c>
      <c r="Q24" s="186">
        <f>number!Q24/number!$B24*100</f>
        <v>8.0162752516239557</v>
      </c>
      <c r="R24" s="72">
        <f>number!R24/number!$B24*100</f>
        <v>1.5525733457063315</v>
      </c>
      <c r="S24" s="178">
        <f>number!S24/number!$B24*100</f>
        <v>0.67813548433150117</v>
      </c>
      <c r="T24" s="149">
        <f>number!T24/number!$B24*100</f>
        <v>1.2634734813334285</v>
      </c>
      <c r="U24" s="73">
        <f>number!U24/number!$B24*100</f>
        <v>4.7790705974730532</v>
      </c>
      <c r="V24" s="64"/>
      <c r="W24" s="64"/>
      <c r="X24" s="64"/>
      <c r="Y24" s="64"/>
      <c r="Z24" s="64"/>
      <c r="AA24" s="64"/>
      <c r="AB24" s="64"/>
      <c r="AC24" s="64"/>
      <c r="AD24" s="64"/>
    </row>
    <row r="25" spans="1:30" ht="10.4" customHeight="1" x14ac:dyDescent="0.2">
      <c r="A25" s="135" t="s">
        <v>18</v>
      </c>
      <c r="B25" s="154">
        <f>number!B25</f>
        <v>24442</v>
      </c>
      <c r="C25" s="72">
        <f>number!C25/number!$B25*100</f>
        <v>4.5700024547909335</v>
      </c>
      <c r="D25" s="72">
        <f>number!D25/number!$B25*100</f>
        <v>0.39276654938221095</v>
      </c>
      <c r="E25" s="72">
        <f>number!E25/number!$B25*100</f>
        <v>4.0913182227313646E-2</v>
      </c>
      <c r="F25" s="72">
        <f>number!F25/number!$B25*100</f>
        <v>0.13501350135013501</v>
      </c>
      <c r="G25" s="178">
        <f>number!G25/number!$B25*100</f>
        <v>2.4711562065297441</v>
      </c>
      <c r="H25" s="186">
        <f>number!H25/number!$B25*100</f>
        <v>0.84281155388266105</v>
      </c>
      <c r="I25" s="72">
        <f>number!I25/number!$B25*100</f>
        <v>0.27002700270027002</v>
      </c>
      <c r="J25" s="72">
        <f>number!J25/number!$B25*100</f>
        <v>0.72007200720072007</v>
      </c>
      <c r="K25" s="178">
        <f>number!K25/number!$B25*100</f>
        <v>0.49504950495049505</v>
      </c>
      <c r="L25" s="186">
        <f>number!L25/number!$B25*100</f>
        <v>9.880533507896244</v>
      </c>
      <c r="M25" s="72">
        <f>number!M25/number!$B25*100</f>
        <v>31.364045495458637</v>
      </c>
      <c r="N25" s="72">
        <f>number!N25/number!$B25*100</f>
        <v>25.538008346289175</v>
      </c>
      <c r="O25" s="72">
        <f>number!O25/number!$B25*100</f>
        <v>0.37230995826855412</v>
      </c>
      <c r="P25" s="178">
        <f>number!P25/number!$B25*100</f>
        <v>2.6961787087799687</v>
      </c>
      <c r="Q25" s="186">
        <f>number!Q25/number!$B25*100</f>
        <v>8.9763521806726132</v>
      </c>
      <c r="R25" s="72">
        <f>number!R25/number!$B25*100</f>
        <v>5.5641927829146551</v>
      </c>
      <c r="S25" s="178">
        <f>number!S25/number!$B25*100</f>
        <v>1.5915227886425007</v>
      </c>
      <c r="T25" s="149">
        <f>number!T25/number!$B25*100</f>
        <v>1.0064642827919155</v>
      </c>
      <c r="U25" s="73">
        <f>number!U25/number!$B25*100</f>
        <v>3.0725799852712545</v>
      </c>
      <c r="V25" s="64"/>
      <c r="W25" s="64"/>
      <c r="X25" s="64"/>
      <c r="Y25" s="64"/>
      <c r="Z25" s="64"/>
      <c r="AA25" s="64"/>
      <c r="AB25" s="64"/>
      <c r="AC25" s="64"/>
      <c r="AD25" s="64"/>
    </row>
    <row r="26" spans="1:30" ht="10.4" customHeight="1" x14ac:dyDescent="0.2">
      <c r="A26" s="135" t="s">
        <v>58</v>
      </c>
      <c r="B26" s="154">
        <f>number!B26</f>
        <v>12153</v>
      </c>
      <c r="C26" s="72">
        <f>number!C26/number!$B26*100</f>
        <v>12.441372500617131</v>
      </c>
      <c r="D26" s="72">
        <f>number!D26/number!$B26*100</f>
        <v>0.77347157080556239</v>
      </c>
      <c r="E26" s="72">
        <f>number!E26/number!$B26*100</f>
        <v>3.2913683864066484E-2</v>
      </c>
      <c r="F26" s="72">
        <f>number!F26/number!$B26*100</f>
        <v>8.228420966016621E-2</v>
      </c>
      <c r="G26" s="178">
        <f>number!G26/number!$B26*100</f>
        <v>3.1761704928824157</v>
      </c>
      <c r="H26" s="186">
        <f>number!H26/number!$B26*100</f>
        <v>2.0817905044022051</v>
      </c>
      <c r="I26" s="72">
        <f>number!I26/number!$B26*100</f>
        <v>0.5019336789270139</v>
      </c>
      <c r="J26" s="72">
        <f>number!J26/number!$B26*100</f>
        <v>0.94626841109191151</v>
      </c>
      <c r="K26" s="178">
        <f>number!K26/number!$B26*100</f>
        <v>1.4728873529169753</v>
      </c>
      <c r="L26" s="186">
        <f>number!L26/number!$B26*100</f>
        <v>3.785073644367646</v>
      </c>
      <c r="M26" s="72">
        <f>number!M26/number!$B26*100</f>
        <v>29.136838640664859</v>
      </c>
      <c r="N26" s="72">
        <f>number!N26/number!$B26*100</f>
        <v>3.5793631202172307</v>
      </c>
      <c r="O26" s="72">
        <f>number!O26/number!$B26*100</f>
        <v>1.3412326174607092</v>
      </c>
      <c r="P26" s="178">
        <f>number!P26/number!$B26*100</f>
        <v>4.3528346910227933</v>
      </c>
      <c r="Q26" s="186">
        <f>number!Q26/number!$B26*100</f>
        <v>8.7221262239776198</v>
      </c>
      <c r="R26" s="72">
        <f>number!R26/number!$B26*100</f>
        <v>5.9409199374640007</v>
      </c>
      <c r="S26" s="178">
        <f>number!S26/number!$B26*100</f>
        <v>1.6539126141693408</v>
      </c>
      <c r="T26" s="149">
        <f>number!T26/number!$B26*100</f>
        <v>15.099152472640501</v>
      </c>
      <c r="U26" s="73">
        <f>number!U26/number!$B26*100</f>
        <v>4.8794536328478566</v>
      </c>
      <c r="V26" s="64"/>
      <c r="W26" s="64"/>
      <c r="X26" s="64"/>
      <c r="Y26" s="64"/>
      <c r="Z26" s="64"/>
      <c r="AA26" s="64"/>
      <c r="AB26" s="64"/>
      <c r="AC26" s="64"/>
      <c r="AD26" s="64"/>
    </row>
    <row r="27" spans="1:30" ht="10.4" customHeight="1" x14ac:dyDescent="0.2">
      <c r="A27" s="135" t="s">
        <v>19</v>
      </c>
      <c r="B27" s="154">
        <f>number!B27</f>
        <v>22670</v>
      </c>
      <c r="C27" s="72">
        <f>number!C27/number!$B27*100</f>
        <v>68.381120423467138</v>
      </c>
      <c r="D27" s="72">
        <f>number!D27/number!$B27*100</f>
        <v>1.0410233789148653</v>
      </c>
      <c r="E27" s="72">
        <f>number!E27/number!$B27*100</f>
        <v>4.411116012351125E-3</v>
      </c>
      <c r="F27" s="72">
        <f>number!F27/number!$B27*100</f>
        <v>6.1755624172915739E-2</v>
      </c>
      <c r="G27" s="178">
        <f>number!G27/number!$B27*100</f>
        <v>2.898103220114689</v>
      </c>
      <c r="H27" s="186">
        <f>number!H27/number!$B27*100</f>
        <v>3.9347154830172029</v>
      </c>
      <c r="I27" s="72">
        <f>number!I27/number!$B27*100</f>
        <v>0.64843405381561536</v>
      </c>
      <c r="J27" s="72">
        <f>number!J27/number!$B27*100</f>
        <v>1.1071901191001323</v>
      </c>
      <c r="K27" s="178">
        <f>number!K27/number!$B27*100</f>
        <v>1.3145125716806352</v>
      </c>
      <c r="L27" s="186">
        <f>number!L27/number!$B27*100</f>
        <v>1.8791354212615792</v>
      </c>
      <c r="M27" s="72">
        <f>number!M27/number!$B27*100</f>
        <v>2.1482134980149978</v>
      </c>
      <c r="N27" s="72">
        <f>number!N27/number!$B27*100</f>
        <v>0.54697838553153943</v>
      </c>
      <c r="O27" s="72">
        <f>number!O27/number!$B27*100</f>
        <v>0.851345390383767</v>
      </c>
      <c r="P27" s="178">
        <f>number!P27/number!$B27*100</f>
        <v>2.5408028231142481</v>
      </c>
      <c r="Q27" s="186">
        <f>number!Q27/number!$B27*100</f>
        <v>4.852227613586237</v>
      </c>
      <c r="R27" s="72">
        <f>number!R27/number!$B27*100</f>
        <v>3.5641817379797089</v>
      </c>
      <c r="S27" s="178">
        <f>number!S27/number!$B27*100</f>
        <v>1.5483017203352447</v>
      </c>
      <c r="T27" s="149">
        <f>number!T27/number!$B27*100</f>
        <v>1.0277900308778121</v>
      </c>
      <c r="U27" s="73">
        <f>number!U27/number!$B27*100</f>
        <v>1.6497573886193206</v>
      </c>
      <c r="V27" s="64"/>
      <c r="W27" s="64"/>
      <c r="X27" s="64"/>
      <c r="Y27" s="64"/>
      <c r="Z27" s="64"/>
      <c r="AA27" s="64"/>
      <c r="AB27" s="64"/>
      <c r="AC27" s="64"/>
      <c r="AD27" s="64"/>
    </row>
    <row r="28" spans="1:30" ht="10.4" customHeight="1" x14ac:dyDescent="0.2">
      <c r="A28" s="135" t="s">
        <v>20</v>
      </c>
      <c r="B28" s="154">
        <f>number!B28</f>
        <v>21172</v>
      </c>
      <c r="C28" s="72">
        <f>number!C28/number!$B28*100</f>
        <v>51.799546570942759</v>
      </c>
      <c r="D28" s="72">
        <f>number!D28/number!$B28*100</f>
        <v>2.8055922917060268</v>
      </c>
      <c r="E28" s="72">
        <f>number!E28/number!$B28*100</f>
        <v>4.7232193463064426E-3</v>
      </c>
      <c r="F28" s="72">
        <f>number!F28/number!$B28*100</f>
        <v>0.10863404496504819</v>
      </c>
      <c r="G28" s="178">
        <f>number!G28/number!$B28*100</f>
        <v>2.5127526922350274</v>
      </c>
      <c r="H28" s="186">
        <f>number!H28/number!$B28*100</f>
        <v>2.3049310409975439</v>
      </c>
      <c r="I28" s="72">
        <f>number!I28/number!$B28*100</f>
        <v>0.2975628188173059</v>
      </c>
      <c r="J28" s="72">
        <f>number!J28/number!$B28*100</f>
        <v>1.3508407330436425</v>
      </c>
      <c r="K28" s="178">
        <f>number!K28/number!$B28*100</f>
        <v>1.2374834687322878</v>
      </c>
      <c r="L28" s="186">
        <f>number!L28/number!$B28*100</f>
        <v>5.4600415643302469</v>
      </c>
      <c r="M28" s="72">
        <f>number!M28/number!$B28*100</f>
        <v>17.863215567730968</v>
      </c>
      <c r="N28" s="72">
        <f>number!N28/number!$B28*100</f>
        <v>1.794823351596448</v>
      </c>
      <c r="O28" s="72">
        <f>number!O28/number!$B28*100</f>
        <v>0.60929529567353113</v>
      </c>
      <c r="P28" s="178">
        <f>number!P28/number!$B28*100</f>
        <v>2.4938598148498015</v>
      </c>
      <c r="Q28" s="186">
        <f>number!Q28/number!$B28*100</f>
        <v>2.3852257698847534</v>
      </c>
      <c r="R28" s="72">
        <f>number!R28/number!$B28*100</f>
        <v>2.1915737766861896</v>
      </c>
      <c r="S28" s="178">
        <f>number!S28/number!$B28*100</f>
        <v>0.58567919894199882</v>
      </c>
      <c r="T28" s="149">
        <f>number!T28/number!$B28*100</f>
        <v>1.9176270546004157</v>
      </c>
      <c r="U28" s="73">
        <f>number!U28/number!$B28*100</f>
        <v>2.2765917249197054</v>
      </c>
      <c r="V28" s="64"/>
      <c r="W28" s="64"/>
      <c r="X28" s="64"/>
      <c r="Y28" s="64"/>
      <c r="Z28" s="64"/>
      <c r="AA28" s="64"/>
      <c r="AB28" s="64"/>
      <c r="AC28" s="64"/>
      <c r="AD28" s="64"/>
    </row>
    <row r="29" spans="1:30" ht="10.4" customHeight="1" x14ac:dyDescent="0.2">
      <c r="A29" s="135" t="s">
        <v>59</v>
      </c>
      <c r="B29" s="154">
        <f>number!B29</f>
        <v>12469</v>
      </c>
      <c r="C29" s="72">
        <f>number!C29/number!$B29*100</f>
        <v>6.4800705750260645</v>
      </c>
      <c r="D29" s="72">
        <f>number!D29/number!$B29*100</f>
        <v>0.72980992862298499</v>
      </c>
      <c r="E29" s="72">
        <f>number!E29/number!$B29*100</f>
        <v>1.6039778651054614E-2</v>
      </c>
      <c r="F29" s="72">
        <f>number!F29/number!$B29*100</f>
        <v>0.3368353516721469</v>
      </c>
      <c r="G29" s="178">
        <f>number!G29/number!$B29*100</f>
        <v>3.3282540700938328</v>
      </c>
      <c r="H29" s="186">
        <f>number!H29/number!$B29*100</f>
        <v>1.8124949875691714</v>
      </c>
      <c r="I29" s="72">
        <f>number!I29/number!$B29*100</f>
        <v>0.44109391290400191</v>
      </c>
      <c r="J29" s="72">
        <f>number!J29/number!$B29*100</f>
        <v>0.68971048199534846</v>
      </c>
      <c r="K29" s="178">
        <f>number!K29/number!$B29*100</f>
        <v>1.1869436201780417</v>
      </c>
      <c r="L29" s="186">
        <f>number!L29/number!$B29*100</f>
        <v>9.2950517282861487</v>
      </c>
      <c r="M29" s="72">
        <f>number!M29/number!$B29*100</f>
        <v>26.369396102333788</v>
      </c>
      <c r="N29" s="72">
        <f>number!N29/number!$B29*100</f>
        <v>11.805277087176197</v>
      </c>
      <c r="O29" s="72">
        <f>number!O29/number!$B29*100</f>
        <v>0.47317347020611122</v>
      </c>
      <c r="P29" s="178">
        <f>number!P29/number!$B29*100</f>
        <v>4.2746010105060552</v>
      </c>
      <c r="Q29" s="186">
        <f>number!Q29/number!$B29*100</f>
        <v>12.767663806239474</v>
      </c>
      <c r="R29" s="72">
        <f>number!R29/number!$B29*100</f>
        <v>12.198251664127035</v>
      </c>
      <c r="S29" s="178">
        <f>number!S29/number!$B29*100</f>
        <v>3.1117170583045954</v>
      </c>
      <c r="T29" s="149">
        <f>number!T29/number!$B29*100</f>
        <v>0.6736707033442938</v>
      </c>
      <c r="U29" s="73">
        <f>number!U29/number!$B29*100</f>
        <v>4.0099446627636537</v>
      </c>
      <c r="V29" s="64"/>
      <c r="W29" s="64"/>
      <c r="X29" s="64"/>
      <c r="Y29" s="64"/>
      <c r="Z29" s="64"/>
      <c r="AA29" s="64"/>
      <c r="AB29" s="64"/>
      <c r="AC29" s="64"/>
      <c r="AD29" s="64"/>
    </row>
    <row r="30" spans="1:30" ht="10.4" customHeight="1" x14ac:dyDescent="0.2">
      <c r="A30" s="135" t="s">
        <v>60</v>
      </c>
      <c r="B30" s="154">
        <f>number!B30</f>
        <v>15054</v>
      </c>
      <c r="C30" s="72">
        <f>number!C30/number!$B30*100</f>
        <v>13.597714893051679</v>
      </c>
      <c r="D30" s="72">
        <f>number!D30/number!$B30*100</f>
        <v>0.89012886940348068</v>
      </c>
      <c r="E30" s="72">
        <f>number!E30/number!$B30*100</f>
        <v>7.3070280324166334E-2</v>
      </c>
      <c r="F30" s="72">
        <f>number!F30/number!$B30*100</f>
        <v>0.21256808821575662</v>
      </c>
      <c r="G30" s="178">
        <f>number!G30/number!$B30*100</f>
        <v>5.5599840573933834</v>
      </c>
      <c r="H30" s="186">
        <f>number!H30/number!$B30*100</f>
        <v>1.8466852663743853</v>
      </c>
      <c r="I30" s="72">
        <f>number!I30/number!$B30*100</f>
        <v>0.96984190248438962</v>
      </c>
      <c r="J30" s="72">
        <f>number!J30/number!$B30*100</f>
        <v>1.2488375182675699</v>
      </c>
      <c r="K30" s="178">
        <f>number!K30/number!$B30*100</f>
        <v>1.5743324033479471</v>
      </c>
      <c r="L30" s="186">
        <f>number!L30/number!$B30*100</f>
        <v>3.5671582303706657</v>
      </c>
      <c r="M30" s="72">
        <f>number!M30/number!$B30*100</f>
        <v>19.802045967849079</v>
      </c>
      <c r="N30" s="72">
        <f>number!N30/number!$B30*100</f>
        <v>6.6028962402019404</v>
      </c>
      <c r="O30" s="72">
        <f>number!O30/number!$B30*100</f>
        <v>5.4005579912315662</v>
      </c>
      <c r="P30" s="178">
        <f>number!P30/number!$B30*100</f>
        <v>4.1849342367477078</v>
      </c>
      <c r="Q30" s="186">
        <f>number!Q30/number!$B30*100</f>
        <v>17.410654975421817</v>
      </c>
      <c r="R30" s="72">
        <f>number!R30/number!$B30*100</f>
        <v>4.9687790620433114</v>
      </c>
      <c r="S30" s="178">
        <f>number!S30/number!$B30*100</f>
        <v>1.6939019529693105</v>
      </c>
      <c r="T30" s="149">
        <f>number!T30/number!$B30*100</f>
        <v>5.5931978211770952</v>
      </c>
      <c r="U30" s="73">
        <f>number!U30/number!$B30*100</f>
        <v>4.8027102431247508</v>
      </c>
      <c r="V30" s="64"/>
      <c r="W30" s="64"/>
      <c r="X30" s="64"/>
      <c r="Y30" s="64"/>
      <c r="Z30" s="64"/>
      <c r="AA30" s="64"/>
      <c r="AB30" s="64"/>
      <c r="AC30" s="64"/>
      <c r="AD30" s="64"/>
    </row>
    <row r="31" spans="1:30" ht="10.4" customHeight="1" x14ac:dyDescent="0.2">
      <c r="A31" s="135" t="s">
        <v>35</v>
      </c>
      <c r="B31" s="154">
        <f>number!B31</f>
        <v>12984</v>
      </c>
      <c r="C31" s="72">
        <f>number!C31/number!$B31*100</f>
        <v>6.1691312384473198</v>
      </c>
      <c r="D31" s="72">
        <f>number!D31/number!$B31*100</f>
        <v>0.577634011090573</v>
      </c>
      <c r="E31" s="72">
        <f>number!E31/number!$B31*100</f>
        <v>0.11552680221811461</v>
      </c>
      <c r="F31" s="72">
        <f>number!F31/number!$B31*100</f>
        <v>0.12322858903265559</v>
      </c>
      <c r="G31" s="178">
        <f>number!G31/number!$B31*100</f>
        <v>1.8792359827479974</v>
      </c>
      <c r="H31" s="186">
        <f>number!H31/number!$B31*100</f>
        <v>0.87800369685767099</v>
      </c>
      <c r="I31" s="72">
        <f>number!I31/number!$B31*100</f>
        <v>0.47751078250154039</v>
      </c>
      <c r="J31" s="72">
        <f>number!J31/number!$B31*100</f>
        <v>0.88570548367221202</v>
      </c>
      <c r="K31" s="178">
        <f>number!K31/number!$B31*100</f>
        <v>1.2245841035120149</v>
      </c>
      <c r="L31" s="186">
        <f>number!L31/number!$B31*100</f>
        <v>1.3709180529882932</v>
      </c>
      <c r="M31" s="72">
        <f>number!M31/number!$B31*100</f>
        <v>40.29574861367837</v>
      </c>
      <c r="N31" s="72">
        <f>number!N31/number!$B31*100</f>
        <v>15.442082563154653</v>
      </c>
      <c r="O31" s="72">
        <f>number!O31/number!$B31*100</f>
        <v>0.11552680221811461</v>
      </c>
      <c r="P31" s="178">
        <f>number!P31/number!$B31*100</f>
        <v>4.0203327171903886</v>
      </c>
      <c r="Q31" s="186">
        <f>number!Q31/number!$B31*100</f>
        <v>14.340727048675292</v>
      </c>
      <c r="R31" s="72">
        <f>number!R31/number!$B31*100</f>
        <v>2.8419593345656189</v>
      </c>
      <c r="S31" s="178">
        <f>number!S31/number!$B31*100</f>
        <v>1.0859519408502774</v>
      </c>
      <c r="T31" s="149">
        <f>number!T31/number!$B31*100</f>
        <v>3.9895255699322245</v>
      </c>
      <c r="U31" s="73">
        <f>number!U31/number!$B31*100</f>
        <v>4.1666666666666661</v>
      </c>
      <c r="V31" s="64"/>
      <c r="W31" s="64"/>
      <c r="X31" s="64"/>
      <c r="Y31" s="64"/>
      <c r="Z31" s="64"/>
      <c r="AA31" s="64"/>
      <c r="AB31" s="64"/>
      <c r="AC31" s="64"/>
      <c r="AD31" s="64"/>
    </row>
    <row r="32" spans="1:30" ht="10.4" customHeight="1" x14ac:dyDescent="0.2">
      <c r="A32" s="135" t="s">
        <v>61</v>
      </c>
      <c r="B32" s="154">
        <f>number!B32</f>
        <v>22377</v>
      </c>
      <c r="C32" s="72">
        <f>number!C32/number!$B32*100</f>
        <v>59.015953881217321</v>
      </c>
      <c r="D32" s="72">
        <f>number!D32/number!$B32*100</f>
        <v>1.7115788532868572</v>
      </c>
      <c r="E32" s="72">
        <f>number!E32/number!$B32*100</f>
        <v>4.915761719622827E-2</v>
      </c>
      <c r="F32" s="72">
        <f>number!F32/number!$B32*100</f>
        <v>8.043973723019171E-2</v>
      </c>
      <c r="G32" s="178">
        <f>number!G32/number!$B32*100</f>
        <v>5.6397193546945523</v>
      </c>
      <c r="H32" s="186">
        <f>number!H32/number!$B32*100</f>
        <v>1.993117933592528</v>
      </c>
      <c r="I32" s="72">
        <f>number!I32/number!$B32*100</f>
        <v>0.45582517763775299</v>
      </c>
      <c r="J32" s="72">
        <f>number!J32/number!$B32*100</f>
        <v>1.8545828305849756</v>
      </c>
      <c r="K32" s="178">
        <f>number!K32/number!$B32*100</f>
        <v>1.2959735442641998</v>
      </c>
      <c r="L32" s="186">
        <f>number!L32/number!$B32*100</f>
        <v>5.5279974974303974</v>
      </c>
      <c r="M32" s="72">
        <f>number!M32/number!$B32*100</f>
        <v>4.5493140277963979</v>
      </c>
      <c r="N32" s="72">
        <f>number!N32/number!$B32*100</f>
        <v>1.6579523618000624</v>
      </c>
      <c r="O32" s="72">
        <f>number!O32/number!$B32*100</f>
        <v>4.4733431648567725</v>
      </c>
      <c r="P32" s="178">
        <f>number!P32/number!$B32*100</f>
        <v>2.3908477454529202</v>
      </c>
      <c r="Q32" s="186">
        <f>number!Q32/number!$B32*100</f>
        <v>3.655539169683157</v>
      </c>
      <c r="R32" s="72">
        <f>number!R32/number!$B32*100</f>
        <v>1.8724583277472406</v>
      </c>
      <c r="S32" s="178">
        <f>number!S32/number!$B32*100</f>
        <v>0.66586226929436476</v>
      </c>
      <c r="T32" s="149">
        <f>number!T32/number!$B32*100</f>
        <v>1.1529695669660813</v>
      </c>
      <c r="U32" s="73">
        <f>number!U32/number!$B32*100</f>
        <v>1.9573669392679984</v>
      </c>
      <c r="V32" s="64"/>
      <c r="W32" s="64"/>
      <c r="X32" s="64"/>
      <c r="Y32" s="64"/>
      <c r="Z32" s="64"/>
      <c r="AA32" s="64"/>
      <c r="AB32" s="64"/>
      <c r="AC32" s="64"/>
      <c r="AD32" s="64"/>
    </row>
    <row r="33" spans="1:30" ht="10.4" customHeight="1" x14ac:dyDescent="0.2">
      <c r="A33" s="135" t="s">
        <v>62</v>
      </c>
      <c r="B33" s="154">
        <f>number!B33</f>
        <v>19176</v>
      </c>
      <c r="C33" s="72">
        <f>number!C33/number!$B33*100</f>
        <v>72.345640383813105</v>
      </c>
      <c r="D33" s="72">
        <f>number!D33/number!$B33*100</f>
        <v>2.0442219440967877</v>
      </c>
      <c r="E33" s="72">
        <f>number!E33/number!$B33*100</f>
        <v>2.0859407592824362E-2</v>
      </c>
      <c r="F33" s="72">
        <f>number!F33/number!$B33*100</f>
        <v>6.779307467667918E-2</v>
      </c>
      <c r="G33" s="178">
        <f>number!G33/number!$B33*100</f>
        <v>3.9476428869420106</v>
      </c>
      <c r="H33" s="186">
        <f>number!H33/number!$B33*100</f>
        <v>2.8577388402169381</v>
      </c>
      <c r="I33" s="72">
        <f>number!I33/number!$B33*100</f>
        <v>0.40154359616186902</v>
      </c>
      <c r="J33" s="72">
        <f>number!J33/number!$B33*100</f>
        <v>1.5435961618690031</v>
      </c>
      <c r="K33" s="178">
        <f>number!K33/number!$B33*100</f>
        <v>1.0742594910304548</v>
      </c>
      <c r="L33" s="186">
        <f>number!L33/number!$B33*100</f>
        <v>2.3884021693783897</v>
      </c>
      <c r="M33" s="72">
        <f>number!M33/number!$B33*100</f>
        <v>1.5227367542761785</v>
      </c>
      <c r="N33" s="72">
        <f>number!N33/number!$B33*100</f>
        <v>0.70921985815602839</v>
      </c>
      <c r="O33" s="72">
        <f>number!O33/number!$B33*100</f>
        <v>1.6426783479349185</v>
      </c>
      <c r="P33" s="178">
        <f>number!P33/number!$B33*100</f>
        <v>1.6948268669169795</v>
      </c>
      <c r="Q33" s="186">
        <f>number!Q33/number!$B33*100</f>
        <v>2.643929912390488</v>
      </c>
      <c r="R33" s="72">
        <f>number!R33/number!$B33*100</f>
        <v>2.2267417605340007</v>
      </c>
      <c r="S33" s="178">
        <f>number!S33/number!$B33*100</f>
        <v>0.80308719232373804</v>
      </c>
      <c r="T33" s="149">
        <f>number!T33/number!$B33*100</f>
        <v>0.7822277847309137</v>
      </c>
      <c r="U33" s="73">
        <f>number!U33/number!$B33*100</f>
        <v>1.2828535669586982</v>
      </c>
      <c r="V33" s="64"/>
      <c r="W33" s="64"/>
      <c r="X33" s="64"/>
      <c r="Y33" s="64"/>
      <c r="Z33" s="64"/>
      <c r="AA33" s="64"/>
      <c r="AB33" s="64"/>
      <c r="AC33" s="64"/>
      <c r="AD33" s="64"/>
    </row>
    <row r="34" spans="1:30" ht="10.4" customHeight="1" x14ac:dyDescent="0.2">
      <c r="A34" s="135" t="s">
        <v>63</v>
      </c>
      <c r="B34" s="154">
        <f>number!B34</f>
        <v>18792</v>
      </c>
      <c r="C34" s="72">
        <f>number!C34/number!$B34*100</f>
        <v>58.716475095785434</v>
      </c>
      <c r="D34" s="72">
        <f>number!D34/number!$B34*100</f>
        <v>3.0970625798212006</v>
      </c>
      <c r="E34" s="72">
        <f>number!E34/number!$B34*100</f>
        <v>1.0642826734780758E-2</v>
      </c>
      <c r="F34" s="72">
        <f>number!F34/number!$B34*100</f>
        <v>8.5142613878246065E-2</v>
      </c>
      <c r="G34" s="178">
        <f>number!G34/number!$B34*100</f>
        <v>4.108131119625372</v>
      </c>
      <c r="H34" s="186">
        <f>number!H34/number!$B34*100</f>
        <v>2.2882077479778631</v>
      </c>
      <c r="I34" s="72">
        <f>number!I34/number!$B34*100</f>
        <v>0.43103448275862066</v>
      </c>
      <c r="J34" s="72">
        <f>number!J34/number!$B34*100</f>
        <v>1.7879948914431671</v>
      </c>
      <c r="K34" s="178">
        <f>number!K34/number!$B34*100</f>
        <v>1.2824606215410812</v>
      </c>
      <c r="L34" s="186">
        <f>number!L34/number!$B34*100</f>
        <v>5.4650915283099195</v>
      </c>
      <c r="M34" s="72">
        <f>number!M34/number!$B34*100</f>
        <v>10.509791400595999</v>
      </c>
      <c r="N34" s="72">
        <f>number!N34/number!$B34*100</f>
        <v>1.2026394210302256</v>
      </c>
      <c r="O34" s="72">
        <f>number!O34/number!$B34*100</f>
        <v>1.1919965942954449</v>
      </c>
      <c r="P34" s="178">
        <f>number!P34/number!$B34*100</f>
        <v>1.7720306513409962</v>
      </c>
      <c r="Q34" s="186">
        <f>number!Q34/number!$B34*100</f>
        <v>1.7028522775649213</v>
      </c>
      <c r="R34" s="72">
        <f>number!R34/number!$B34*100</f>
        <v>2.8097062579821199</v>
      </c>
      <c r="S34" s="178">
        <f>number!S34/number!$B34*100</f>
        <v>0.77160493827160492</v>
      </c>
      <c r="T34" s="149">
        <f>number!T34/number!$B34*100</f>
        <v>1.0802469135802468</v>
      </c>
      <c r="U34" s="73">
        <f>number!U34/number!$B34*100</f>
        <v>1.6868880374627502</v>
      </c>
      <c r="V34" s="64"/>
      <c r="W34" s="64"/>
      <c r="X34" s="64"/>
      <c r="Y34" s="64"/>
      <c r="Z34" s="64"/>
      <c r="AA34" s="64"/>
      <c r="AB34" s="64"/>
      <c r="AC34" s="64"/>
      <c r="AD34" s="64"/>
    </row>
    <row r="35" spans="1:30" ht="10.4" customHeight="1" x14ac:dyDescent="0.2">
      <c r="A35" s="135" t="s">
        <v>64</v>
      </c>
      <c r="B35" s="154">
        <f>number!B35</f>
        <v>22383</v>
      </c>
      <c r="C35" s="72">
        <f>number!C35/number!$B35*100</f>
        <v>29.366036724299693</v>
      </c>
      <c r="D35" s="72">
        <f>number!D35/number!$B35*100</f>
        <v>0.93821203592011804</v>
      </c>
      <c r="E35" s="72">
        <f>number!E35/number!$B35*100</f>
        <v>2.2338381807621856E-2</v>
      </c>
      <c r="F35" s="72">
        <f>number!F35/number!$B35*100</f>
        <v>0.20104543626859669</v>
      </c>
      <c r="G35" s="178">
        <f>number!G35/number!$B35*100</f>
        <v>2.1712907117008444</v>
      </c>
      <c r="H35" s="186">
        <f>number!H35/number!$B35*100</f>
        <v>2.2249028280391365</v>
      </c>
      <c r="I35" s="72">
        <f>number!I35/number!$B35*100</f>
        <v>0.2635929053299379</v>
      </c>
      <c r="J35" s="72">
        <f>number!J35/number!$B35*100</f>
        <v>1.0856453558504222</v>
      </c>
      <c r="K35" s="178">
        <f>number!K35/number!$B35*100</f>
        <v>0.66121610150560695</v>
      </c>
      <c r="L35" s="186">
        <f>number!L35/number!$B35*100</f>
        <v>1.166063530357861</v>
      </c>
      <c r="M35" s="72">
        <f>number!M35/number!$B35*100</f>
        <v>39.739981235759281</v>
      </c>
      <c r="N35" s="72">
        <f>number!N35/number!$B35*100</f>
        <v>3.4177724165661441</v>
      </c>
      <c r="O35" s="72">
        <f>number!O35/number!$B35*100</f>
        <v>0.35741410892194969</v>
      </c>
      <c r="P35" s="178">
        <f>number!P35/number!$B35*100</f>
        <v>4.9099763213152841</v>
      </c>
      <c r="Q35" s="186">
        <f>number!Q35/number!$B35*100</f>
        <v>6.067104498950096</v>
      </c>
      <c r="R35" s="72">
        <f>number!R35/number!$B35*100</f>
        <v>2.6001876424071839</v>
      </c>
      <c r="S35" s="178">
        <f>number!S35/number!$B35*100</f>
        <v>0.98288879953536168</v>
      </c>
      <c r="T35" s="149">
        <f>number!T35/number!$B35*100</f>
        <v>0.9248090068355449</v>
      </c>
      <c r="U35" s="73">
        <f>number!U35/number!$B35*100</f>
        <v>2.8995219586293168</v>
      </c>
      <c r="V35" s="64"/>
      <c r="W35" s="64"/>
      <c r="X35" s="64"/>
      <c r="Y35" s="64"/>
      <c r="Z35" s="64"/>
      <c r="AA35" s="64"/>
      <c r="AB35" s="64"/>
      <c r="AC35" s="64"/>
      <c r="AD35" s="64"/>
    </row>
    <row r="36" spans="1:30" ht="10.4" customHeight="1" x14ac:dyDescent="0.2">
      <c r="A36" s="135" t="s">
        <v>65</v>
      </c>
      <c r="B36" s="154">
        <f>number!B36</f>
        <v>9932</v>
      </c>
      <c r="C36" s="72">
        <f>number!C36/number!$B36*100</f>
        <v>75.604107933950871</v>
      </c>
      <c r="D36" s="72">
        <f>number!D36/number!$B36*100</f>
        <v>1.5304067660088603</v>
      </c>
      <c r="E36" s="72">
        <f>number!E36/number!$B36*100</f>
        <v>0</v>
      </c>
      <c r="F36" s="72">
        <f>number!F36/number!$B36*100</f>
        <v>0</v>
      </c>
      <c r="G36" s="178">
        <f>number!G36/number!$B36*100</f>
        <v>2.4567055980668546</v>
      </c>
      <c r="H36" s="186">
        <f>number!H36/number!$B36*100</f>
        <v>6.2625855819573095</v>
      </c>
      <c r="I36" s="72">
        <f>number!I36/number!$B36*100</f>
        <v>0.43294401933145393</v>
      </c>
      <c r="J36" s="72">
        <f>number!J36/number!$B36*100</f>
        <v>0.98670962545308105</v>
      </c>
      <c r="K36" s="178">
        <f>number!K36/number!$B36*100</f>
        <v>0.94643576318968992</v>
      </c>
      <c r="L36" s="186">
        <f>number!L36/number!$B36*100</f>
        <v>0.34232782923882399</v>
      </c>
      <c r="M36" s="72">
        <f>number!M36/number!$B36*100</f>
        <v>1.3894482480869914</v>
      </c>
      <c r="N36" s="72">
        <f>number!N36/number!$B36*100</f>
        <v>0.29198550140958518</v>
      </c>
      <c r="O36" s="72">
        <f>number!O36/number!$B36*100</f>
        <v>0.11075312122432542</v>
      </c>
      <c r="P36" s="178">
        <f>number!P36/number!$B36*100</f>
        <v>0.49335481272654053</v>
      </c>
      <c r="Q36" s="186">
        <f>number!Q36/number!$B36*100</f>
        <v>2.4667740636327022</v>
      </c>
      <c r="R36" s="72">
        <f>number!R36/number!$B36*100</f>
        <v>4.2287555376560615</v>
      </c>
      <c r="S36" s="178">
        <f>number!S36/number!$B36*100</f>
        <v>1.3995167136528395</v>
      </c>
      <c r="T36" s="149">
        <f>number!T36/number!$B36*100</f>
        <v>0.16109544905356424</v>
      </c>
      <c r="U36" s="73">
        <f>number!U36/number!$B36*100</f>
        <v>0.89609343536045105</v>
      </c>
      <c r="V36" s="64"/>
      <c r="W36" s="64"/>
      <c r="X36" s="64"/>
      <c r="Y36" s="64"/>
      <c r="Z36" s="64"/>
      <c r="AA36" s="64"/>
      <c r="AB36" s="64"/>
      <c r="AC36" s="64"/>
      <c r="AD36" s="64"/>
    </row>
    <row r="37" spans="1:30" ht="10.4" customHeight="1" x14ac:dyDescent="0.2">
      <c r="A37" s="135" t="s">
        <v>66</v>
      </c>
      <c r="B37" s="154">
        <f>number!B37</f>
        <v>11643</v>
      </c>
      <c r="C37" s="72">
        <f>number!C37/number!$B37*100</f>
        <v>67.972172120587487</v>
      </c>
      <c r="D37" s="72">
        <f>number!D37/number!$B37*100</f>
        <v>2.3877007644077985</v>
      </c>
      <c r="E37" s="72">
        <f>number!E37/number!$B37*100</f>
        <v>2.5766555011594951E-2</v>
      </c>
      <c r="F37" s="72">
        <f>number!F37/number!$B37*100</f>
        <v>0</v>
      </c>
      <c r="G37" s="178">
        <f>number!G37/number!$B37*100</f>
        <v>2.1729794726445073</v>
      </c>
      <c r="H37" s="186">
        <f>number!H37/number!$B37*100</f>
        <v>3.6588508116464831</v>
      </c>
      <c r="I37" s="72">
        <f>number!I37/number!$B37*100</f>
        <v>0.64416387528987373</v>
      </c>
      <c r="J37" s="72">
        <f>number!J37/number!$B37*100</f>
        <v>0.98771794211113972</v>
      </c>
      <c r="K37" s="178">
        <f>number!K37/number!$B37*100</f>
        <v>1.0736064588164562</v>
      </c>
      <c r="L37" s="186">
        <f>number!L37/number!$B37*100</f>
        <v>2.0613244009275959</v>
      </c>
      <c r="M37" s="72">
        <f>number!M37/number!$B37*100</f>
        <v>4.9128231555441033</v>
      </c>
      <c r="N37" s="72">
        <f>number!N37/number!$B37*100</f>
        <v>0.60980846860774707</v>
      </c>
      <c r="O37" s="72">
        <f>number!O37/number!$B37*100</f>
        <v>0.71287468865412695</v>
      </c>
      <c r="P37" s="178">
        <f>number!P37/number!$B37*100</f>
        <v>1.2625611955681526</v>
      </c>
      <c r="Q37" s="186">
        <f>number!Q37/number!$B37*100</f>
        <v>3.9680494717856223</v>
      </c>
      <c r="R37" s="72">
        <f>number!R37/number!$B37*100</f>
        <v>3.5643734432706347</v>
      </c>
      <c r="S37" s="178">
        <f>number!S37/number!$B37*100</f>
        <v>1.1766726788628361</v>
      </c>
      <c r="T37" s="149">
        <f>number!T37/number!$B37*100</f>
        <v>1.3398608606029374</v>
      </c>
      <c r="U37" s="73">
        <f>number!U37/number!$B37*100</f>
        <v>1.4686936356609122</v>
      </c>
      <c r="V37" s="64"/>
      <c r="W37" s="64"/>
      <c r="X37" s="64"/>
      <c r="Y37" s="64"/>
      <c r="Z37" s="64"/>
      <c r="AA37" s="64"/>
      <c r="AB37" s="64"/>
      <c r="AC37" s="64"/>
      <c r="AD37" s="64"/>
    </row>
    <row r="38" spans="1:30" ht="10.4" customHeight="1" x14ac:dyDescent="0.2">
      <c r="A38" s="135" t="s">
        <v>8</v>
      </c>
      <c r="B38" s="154">
        <f>number!B38</f>
        <v>18728</v>
      </c>
      <c r="C38" s="72">
        <f>number!C38/number!$B38*100</f>
        <v>38.893635198633064</v>
      </c>
      <c r="D38" s="72">
        <f>number!D38/number!$B38*100</f>
        <v>1.1533532678342588</v>
      </c>
      <c r="E38" s="72">
        <f>number!E38/number!$B38*100</f>
        <v>2.6697992310978216E-2</v>
      </c>
      <c r="F38" s="72">
        <f>number!F38/number!$B38*100</f>
        <v>0.25630072618539085</v>
      </c>
      <c r="G38" s="178">
        <f>number!G38/number!$B38*100</f>
        <v>7.4167022639897482</v>
      </c>
      <c r="H38" s="186">
        <f>number!H38/number!$B38*100</f>
        <v>1.4683895771038018</v>
      </c>
      <c r="I38" s="72">
        <f>number!I38/number!$B38*100</f>
        <v>0.66211020931225972</v>
      </c>
      <c r="J38" s="72">
        <f>number!J38/number!$B38*100</f>
        <v>1.8208030756087141</v>
      </c>
      <c r="K38" s="178">
        <f>number!K38/number!$B38*100</f>
        <v>1.3509184109354977</v>
      </c>
      <c r="L38" s="186">
        <f>number!L38/number!$B38*100</f>
        <v>14.390217855617257</v>
      </c>
      <c r="M38" s="72">
        <f>number!M38/number!$B38*100</f>
        <v>6.0444254592054678</v>
      </c>
      <c r="N38" s="72">
        <f>number!N38/number!$B38*100</f>
        <v>0.98782571550619391</v>
      </c>
      <c r="O38" s="72">
        <f>number!O38/number!$B38*100</f>
        <v>4.7148654421187528</v>
      </c>
      <c r="P38" s="178">
        <f>number!P38/number!$B38*100</f>
        <v>4.0153780435711237</v>
      </c>
      <c r="Q38" s="186">
        <f>number!Q38/number!$B38*100</f>
        <v>5.7988039299444685</v>
      </c>
      <c r="R38" s="72">
        <f>number!R38/number!$B38*100</f>
        <v>2.9474583511319952</v>
      </c>
      <c r="S38" s="178">
        <f>number!S38/number!$B38*100</f>
        <v>0.95578812473301999</v>
      </c>
      <c r="T38" s="149">
        <f>number!T38/number!$B38*100</f>
        <v>3.3532678342588635</v>
      </c>
      <c r="U38" s="73">
        <f>number!U38/number!$B38*100</f>
        <v>3.7430585219991457</v>
      </c>
      <c r="V38" s="64"/>
      <c r="W38" s="64"/>
      <c r="X38" s="64"/>
      <c r="Y38" s="64"/>
      <c r="Z38" s="64"/>
      <c r="AA38" s="64"/>
      <c r="AB38" s="64"/>
      <c r="AC38" s="64"/>
      <c r="AD38" s="64"/>
    </row>
    <row r="39" spans="1:30" ht="10.4" customHeight="1" x14ac:dyDescent="0.2">
      <c r="A39" s="135" t="s">
        <v>9</v>
      </c>
      <c r="B39" s="154">
        <f>number!B39</f>
        <v>21549</v>
      </c>
      <c r="C39" s="72">
        <f>number!C39/number!$B39*100</f>
        <v>54.925982644206229</v>
      </c>
      <c r="D39" s="72">
        <f>number!D39/number!$B39*100</f>
        <v>3.3226599842220059</v>
      </c>
      <c r="E39" s="72">
        <f>number!E39/number!$B39*100</f>
        <v>7.8889971692421929E-2</v>
      </c>
      <c r="F39" s="72">
        <f>number!F39/number!$B39*100</f>
        <v>6.0327625411852062E-2</v>
      </c>
      <c r="G39" s="178">
        <f>number!G39/number!$B39*100</f>
        <v>7.4620632047890849</v>
      </c>
      <c r="H39" s="186">
        <f>number!H39/number!$B39*100</f>
        <v>3.1416771079864492</v>
      </c>
      <c r="I39" s="72">
        <f>number!I39/number!$B39*100</f>
        <v>0.64504153324980273</v>
      </c>
      <c r="J39" s="72">
        <f>number!J39/number!$B39*100</f>
        <v>1.1276625365446193</v>
      </c>
      <c r="K39" s="178">
        <f>number!K39/number!$B39*100</f>
        <v>1.1323031231147618</v>
      </c>
      <c r="L39" s="186">
        <f>number!L39/number!$B39*100</f>
        <v>2.9050071929091836</v>
      </c>
      <c r="M39" s="72">
        <f>number!M39/number!$B39*100</f>
        <v>6.501461784769595</v>
      </c>
      <c r="N39" s="72">
        <f>number!N39/number!$B39*100</f>
        <v>1.1601466425356164</v>
      </c>
      <c r="O39" s="72">
        <f>number!O39/number!$B39*100</f>
        <v>0.82602440948535905</v>
      </c>
      <c r="P39" s="178">
        <f>number!P39/number!$B39*100</f>
        <v>1.6056429532692933</v>
      </c>
      <c r="Q39" s="186">
        <f>number!Q39/number!$B39*100</f>
        <v>5.7264838275558034</v>
      </c>
      <c r="R39" s="72">
        <f>number!R39/number!$B39*100</f>
        <v>5.4898139124785379</v>
      </c>
      <c r="S39" s="178">
        <f>number!S39/number!$B39*100</f>
        <v>1.8191099354958467</v>
      </c>
      <c r="T39" s="149">
        <f>number!T39/number!$B39*100</f>
        <v>0.77033737064364938</v>
      </c>
      <c r="U39" s="73">
        <f>number!U39/number!$B39*100</f>
        <v>1.2993642396398906</v>
      </c>
      <c r="V39" s="64"/>
      <c r="W39" s="64"/>
      <c r="X39" s="64"/>
      <c r="Y39" s="64"/>
      <c r="Z39" s="64"/>
      <c r="AA39" s="64"/>
      <c r="AB39" s="64"/>
      <c r="AC39" s="64"/>
      <c r="AD39" s="64"/>
    </row>
    <row r="40" spans="1:30" ht="10.4" customHeight="1" x14ac:dyDescent="0.2">
      <c r="A40" s="135" t="s">
        <v>67</v>
      </c>
      <c r="B40" s="154">
        <f>number!B40</f>
        <v>12660</v>
      </c>
      <c r="C40" s="72">
        <f>number!C40/number!$B40*100</f>
        <v>75.908372827804101</v>
      </c>
      <c r="D40" s="72">
        <f>number!D40/number!$B40*100</f>
        <v>1.3428120063191153</v>
      </c>
      <c r="E40" s="72">
        <f>number!E40/number!$B40*100</f>
        <v>7.8988941548183249E-3</v>
      </c>
      <c r="F40" s="72">
        <f>number!F40/number!$B40*100</f>
        <v>4.7393364928909956E-2</v>
      </c>
      <c r="G40" s="178">
        <f>number!G40/number!$B40*100</f>
        <v>2.0774091627172195</v>
      </c>
      <c r="H40" s="186">
        <f>number!H40/number!$B40*100</f>
        <v>4.2101105845181674</v>
      </c>
      <c r="I40" s="72">
        <f>number!I40/number!$B40*100</f>
        <v>0.36334913112164297</v>
      </c>
      <c r="J40" s="72">
        <f>number!J40/number!$B40*100</f>
        <v>1.2006319115323854</v>
      </c>
      <c r="K40" s="178">
        <f>number!K40/number!$B40*100</f>
        <v>0.93206951026856244</v>
      </c>
      <c r="L40" s="186">
        <f>number!L40/number!$B40*100</f>
        <v>0.9162717219589257</v>
      </c>
      <c r="M40" s="72">
        <f>number!M40/number!$B40*100</f>
        <v>1.2322274881516588</v>
      </c>
      <c r="N40" s="72">
        <f>number!N40/number!$B40*100</f>
        <v>0.30805687203791471</v>
      </c>
      <c r="O40" s="72">
        <f>number!O40/number!$B40*100</f>
        <v>0.82938388625592419</v>
      </c>
      <c r="P40" s="178">
        <f>number!P40/number!$B40*100</f>
        <v>0.92417061611374407</v>
      </c>
      <c r="Q40" s="186">
        <f>number!Q40/number!$B40*100</f>
        <v>3.8230647709320693</v>
      </c>
      <c r="R40" s="72">
        <f>number!R40/number!$B40*100</f>
        <v>2.985781990521327</v>
      </c>
      <c r="S40" s="178">
        <f>number!S40/number!$B40*100</f>
        <v>1.4612954186413902</v>
      </c>
      <c r="T40" s="149">
        <f>number!T40/number!$B40*100</f>
        <v>0.60031595576619268</v>
      </c>
      <c r="U40" s="73">
        <f>number!U40/number!$B40*100</f>
        <v>0.82938388625592419</v>
      </c>
      <c r="V40" s="64"/>
      <c r="W40" s="64"/>
      <c r="X40" s="64"/>
      <c r="Y40" s="64"/>
      <c r="Z40" s="64"/>
      <c r="AA40" s="64"/>
      <c r="AB40" s="64"/>
      <c r="AC40" s="64"/>
      <c r="AD40" s="64"/>
    </row>
    <row r="41" spans="1:30" ht="10.4" customHeight="1" x14ac:dyDescent="0.2">
      <c r="A41" s="135" t="s">
        <v>68</v>
      </c>
      <c r="B41" s="154">
        <f>number!B41</f>
        <v>11499</v>
      </c>
      <c r="C41" s="72">
        <f>number!C41/number!$B41*100</f>
        <v>52.378467692842854</v>
      </c>
      <c r="D41" s="72">
        <f>number!D41/number!$B41*100</f>
        <v>1.4262109748673799</v>
      </c>
      <c r="E41" s="72">
        <f>number!E41/number!$B41*100</f>
        <v>2.6089225150013044E-2</v>
      </c>
      <c r="F41" s="72">
        <f>number!F41/number!$B41*100</f>
        <v>0.13914253413340291</v>
      </c>
      <c r="G41" s="178">
        <f>number!G41/number!$B41*100</f>
        <v>3.4089920862683711</v>
      </c>
      <c r="H41" s="186">
        <f>number!H41/number!$B41*100</f>
        <v>2.6263153317679797</v>
      </c>
      <c r="I41" s="72">
        <f>number!I41/number!$B41*100</f>
        <v>0.28698147665014351</v>
      </c>
      <c r="J41" s="72">
        <f>number!J41/number!$B41*100</f>
        <v>1.6436211844508219</v>
      </c>
      <c r="K41" s="178">
        <f>number!K41/number!$B41*100</f>
        <v>0.73919471258370295</v>
      </c>
      <c r="L41" s="186">
        <f>number!L41/number!$B41*100</f>
        <v>1.9827811114009912</v>
      </c>
      <c r="M41" s="72">
        <f>number!M41/number!$B41*100</f>
        <v>16.401426210974869</v>
      </c>
      <c r="N41" s="72">
        <f>number!N41/number!$B41*100</f>
        <v>3.1915818766849293</v>
      </c>
      <c r="O41" s="72">
        <f>number!O41/number!$B41*100</f>
        <v>0.33915992695016955</v>
      </c>
      <c r="P41" s="178">
        <f>number!P41/number!$B41*100</f>
        <v>3.2872423689016439</v>
      </c>
      <c r="Q41" s="186">
        <f>number!Q41/number!$B41*100</f>
        <v>5.4613444647360643</v>
      </c>
      <c r="R41" s="72">
        <f>number!R41/number!$B41*100</f>
        <v>2.8437255413514215</v>
      </c>
      <c r="S41" s="178">
        <f>number!S41/number!$B41*100</f>
        <v>0.83485520480041742</v>
      </c>
      <c r="T41" s="149">
        <f>number!T41/number!$B41*100</f>
        <v>1.2088007652839377</v>
      </c>
      <c r="U41" s="73">
        <f>number!U41/number!$B41*100</f>
        <v>1.7740673102008873</v>
      </c>
      <c r="V41" s="64"/>
      <c r="W41" s="64"/>
      <c r="X41" s="64"/>
      <c r="Y41" s="64"/>
      <c r="Z41" s="64"/>
      <c r="AA41" s="64"/>
      <c r="AB41" s="64"/>
      <c r="AC41" s="64"/>
      <c r="AD41" s="64"/>
    </row>
    <row r="42" spans="1:30" ht="10.4" customHeight="1" x14ac:dyDescent="0.2">
      <c r="A42" s="135" t="s">
        <v>69</v>
      </c>
      <c r="B42" s="154">
        <f>number!B42</f>
        <v>24529</v>
      </c>
      <c r="C42" s="72">
        <f>number!C42/number!$B42*100</f>
        <v>47.148273472216559</v>
      </c>
      <c r="D42" s="72">
        <f>number!D42/number!$B42*100</f>
        <v>1.0477394104937012</v>
      </c>
      <c r="E42" s="72">
        <f>number!E42/number!$B42*100</f>
        <v>0.11822740429695462</v>
      </c>
      <c r="F42" s="72">
        <f>number!F42/number!$B42*100</f>
        <v>0.1508418606547352</v>
      </c>
      <c r="G42" s="178">
        <f>number!G42/number!$B42*100</f>
        <v>3.1717558807941622</v>
      </c>
      <c r="H42" s="186">
        <f>number!H42/number!$B42*100</f>
        <v>3.2614456357780583</v>
      </c>
      <c r="I42" s="72">
        <f>number!I42/number!$B42*100</f>
        <v>0.32206775653308328</v>
      </c>
      <c r="J42" s="72">
        <f>number!J42/number!$B42*100</f>
        <v>1.3453463247584492</v>
      </c>
      <c r="K42" s="178">
        <f>number!K42/number!$B42*100</f>
        <v>1.1007379020750947</v>
      </c>
      <c r="L42" s="186">
        <f>number!L42/number!$B42*100</f>
        <v>1.443189693831791</v>
      </c>
      <c r="M42" s="72">
        <f>number!M42/number!$B42*100</f>
        <v>22.862733906804191</v>
      </c>
      <c r="N42" s="72">
        <f>number!N42/number!$B42*100</f>
        <v>2.6010028945330017</v>
      </c>
      <c r="O42" s="72">
        <f>number!O42/number!$B42*100</f>
        <v>0.26499245790696724</v>
      </c>
      <c r="P42" s="178">
        <f>number!P42/number!$B42*100</f>
        <v>3.571282971176974</v>
      </c>
      <c r="Q42" s="186">
        <f>number!Q42/number!$B42*100</f>
        <v>3.9463492192914504</v>
      </c>
      <c r="R42" s="72">
        <f>number!R42/number!$B42*100</f>
        <v>3.0739125117208204</v>
      </c>
      <c r="S42" s="178">
        <f>number!S42/number!$B42*100</f>
        <v>1.308655061355946</v>
      </c>
      <c r="T42" s="149">
        <f>number!T42/number!$B42*100</f>
        <v>0.87243670757063063</v>
      </c>
      <c r="U42" s="73">
        <f>number!U42/number!$B42*100</f>
        <v>2.3890089282074278</v>
      </c>
      <c r="V42" s="64"/>
      <c r="W42" s="64"/>
      <c r="X42" s="64"/>
      <c r="Y42" s="64"/>
      <c r="Z42" s="64"/>
      <c r="AA42" s="64"/>
      <c r="AB42" s="64"/>
      <c r="AC42" s="64"/>
      <c r="AD42" s="64"/>
    </row>
    <row r="43" spans="1:30" ht="10.4" customHeight="1" x14ac:dyDescent="0.2">
      <c r="A43" s="135" t="s">
        <v>70</v>
      </c>
      <c r="B43" s="154">
        <f>number!B43</f>
        <v>10499</v>
      </c>
      <c r="C43" s="72">
        <f>number!C43/number!$B43*100</f>
        <v>33.51747785503381</v>
      </c>
      <c r="D43" s="72">
        <f>number!D43/number!$B43*100</f>
        <v>1.8858938946566342</v>
      </c>
      <c r="E43" s="72">
        <f>number!E43/number!$B43*100</f>
        <v>6.6673016477759792E-2</v>
      </c>
      <c r="F43" s="72">
        <f>number!F43/number!$B43*100</f>
        <v>0.4476616820649586</v>
      </c>
      <c r="G43" s="178">
        <f>number!G43/number!$B43*100</f>
        <v>7.5054767120678161</v>
      </c>
      <c r="H43" s="186">
        <f>number!H43/number!$B43*100</f>
        <v>2.8955138584627109</v>
      </c>
      <c r="I43" s="72">
        <f>number!I43/number!$B43*100</f>
        <v>0.48576054862367846</v>
      </c>
      <c r="J43" s="72">
        <f>number!J43/number!$B43*100</f>
        <v>1.1715401466806363</v>
      </c>
      <c r="K43" s="178">
        <f>number!K43/number!$B43*100</f>
        <v>1.228688446518716</v>
      </c>
      <c r="L43" s="186">
        <f>number!L43/number!$B43*100</f>
        <v>2.5430993427945516</v>
      </c>
      <c r="M43" s="72">
        <f>number!M43/number!$B43*100</f>
        <v>20.849604724259454</v>
      </c>
      <c r="N43" s="72">
        <f>number!N43/number!$B43*100</f>
        <v>2.1335365272883133</v>
      </c>
      <c r="O43" s="72">
        <f>number!O43/number!$B43*100</f>
        <v>0.49528526526335842</v>
      </c>
      <c r="P43" s="178">
        <f>number!P43/number!$B43*100</f>
        <v>2.9907610248595105</v>
      </c>
      <c r="Q43" s="186">
        <f>number!Q43/number!$B43*100</f>
        <v>6.0672444994761401</v>
      </c>
      <c r="R43" s="72">
        <f>number!R43/number!$B43*100</f>
        <v>9.4675683398418897</v>
      </c>
      <c r="S43" s="178">
        <f>number!S43/number!$B43*100</f>
        <v>2.2478331269644727</v>
      </c>
      <c r="T43" s="149">
        <f>number!T43/number!$B43*100</f>
        <v>1.4477569292313555</v>
      </c>
      <c r="U43" s="73">
        <f>number!U43/number!$B43*100</f>
        <v>2.5526240594342315</v>
      </c>
      <c r="V43" s="64"/>
      <c r="W43" s="64"/>
      <c r="X43" s="64"/>
      <c r="Y43" s="64"/>
      <c r="Z43" s="64"/>
      <c r="AA43" s="64"/>
      <c r="AB43" s="64"/>
      <c r="AC43" s="64"/>
      <c r="AD43" s="64"/>
    </row>
    <row r="44" spans="1:30" ht="10.4" customHeight="1" x14ac:dyDescent="0.2">
      <c r="A44" s="135" t="s">
        <v>71</v>
      </c>
      <c r="B44" s="154">
        <f>number!B44</f>
        <v>24553</v>
      </c>
      <c r="C44" s="72">
        <f>number!C44/number!$B44*100</f>
        <v>22.905551256465607</v>
      </c>
      <c r="D44" s="72">
        <f>number!D44/number!$B44*100</f>
        <v>2.3092901071152201</v>
      </c>
      <c r="E44" s="72">
        <f>number!E44/number!$B44*100</f>
        <v>4.0728220584042686E-3</v>
      </c>
      <c r="F44" s="72">
        <f>number!F44/number!$B44*100</f>
        <v>0.12625748381053231</v>
      </c>
      <c r="G44" s="178">
        <f>number!G44/number!$B44*100</f>
        <v>2.6839897364884129</v>
      </c>
      <c r="H44" s="186">
        <f>number!H44/number!$B44*100</f>
        <v>1.1240988881195779</v>
      </c>
      <c r="I44" s="72">
        <f>number!I44/number!$B44*100</f>
        <v>0.25251496762106462</v>
      </c>
      <c r="J44" s="72">
        <f>number!J44/number!$B44*100</f>
        <v>1.2381379057548976</v>
      </c>
      <c r="K44" s="178">
        <f>number!K44/number!$B44*100</f>
        <v>0.82678287785606652</v>
      </c>
      <c r="L44" s="186">
        <f>number!L44/number!$B44*100</f>
        <v>10.214637722477905</v>
      </c>
      <c r="M44" s="72">
        <f>number!M44/number!$B44*100</f>
        <v>40.353520954669492</v>
      </c>
      <c r="N44" s="72">
        <f>number!N44/number!$B44*100</f>
        <v>4.4678857980694824</v>
      </c>
      <c r="O44" s="72">
        <f>number!O44/number!$B44*100</f>
        <v>0.30138883232191588</v>
      </c>
      <c r="P44" s="178">
        <f>number!P44/number!$B44*100</f>
        <v>4.1502056775139495</v>
      </c>
      <c r="Q44" s="186">
        <f>number!Q44/number!$B44*100</f>
        <v>1.7350221968802184</v>
      </c>
      <c r="R44" s="72">
        <f>number!R44/number!$B44*100</f>
        <v>1.5761821366024518</v>
      </c>
      <c r="S44" s="178">
        <f>number!S44/number!$B44*100</f>
        <v>0.48873864700851222</v>
      </c>
      <c r="T44" s="149">
        <f>number!T44/number!$B44*100</f>
        <v>1.7187309086466014</v>
      </c>
      <c r="U44" s="73">
        <f>number!U44/number!$B44*100</f>
        <v>3.522991080519692</v>
      </c>
      <c r="V44" s="64"/>
      <c r="W44" s="64"/>
      <c r="X44" s="64"/>
      <c r="Y44" s="64"/>
      <c r="Z44" s="64"/>
      <c r="AA44" s="64"/>
      <c r="AB44" s="64"/>
      <c r="AC44" s="64"/>
      <c r="AD44" s="64"/>
    </row>
    <row r="45" spans="1:30" ht="10.4" customHeight="1" x14ac:dyDescent="0.2">
      <c r="A45" s="135" t="s">
        <v>72</v>
      </c>
      <c r="B45" s="154">
        <f>number!B45</f>
        <v>10988</v>
      </c>
      <c r="C45" s="72">
        <f>number!C45/number!$B45*100</f>
        <v>46.004732435384057</v>
      </c>
      <c r="D45" s="72">
        <f>number!D45/number!$B45*100</f>
        <v>4.9690571532580998</v>
      </c>
      <c r="E45" s="72">
        <f>number!E45/number!$B45*100</f>
        <v>9.1008372770294867E-3</v>
      </c>
      <c r="F45" s="72">
        <f>number!F45/number!$B45*100</f>
        <v>7.2806698216235893E-2</v>
      </c>
      <c r="G45" s="178">
        <f>number!G45/number!$B45*100</f>
        <v>2.1204950855478706</v>
      </c>
      <c r="H45" s="186">
        <f>number!H45/number!$B45*100</f>
        <v>0.991991263196214</v>
      </c>
      <c r="I45" s="72">
        <f>number!I45/number!$B45*100</f>
        <v>0.18201674554058975</v>
      </c>
      <c r="J45" s="72">
        <f>number!J45/number!$B45*100</f>
        <v>1.456133964324718</v>
      </c>
      <c r="K45" s="178">
        <f>number!K45/number!$B45*100</f>
        <v>1.2559155442300691</v>
      </c>
      <c r="L45" s="186">
        <f>number!L45/number!$B45*100</f>
        <v>11.603567528212595</v>
      </c>
      <c r="M45" s="72">
        <f>number!M45/number!$B45*100</f>
        <v>20.795413178012375</v>
      </c>
      <c r="N45" s="72">
        <f>number!N45/number!$B45*100</f>
        <v>1.7655624317437204</v>
      </c>
      <c r="O45" s="72">
        <f>number!O45/number!$B45*100</f>
        <v>0.62795777211503456</v>
      </c>
      <c r="P45" s="178">
        <f>number!P45/number!$B45*100</f>
        <v>2.8576629049872588</v>
      </c>
      <c r="Q45" s="186">
        <f>number!Q45/number!$B45*100</f>
        <v>0.71896614488532951</v>
      </c>
      <c r="R45" s="72">
        <f>number!R45/number!$B45*100</f>
        <v>0.98289042591918463</v>
      </c>
      <c r="S45" s="178">
        <f>number!S45/number!$B45*100</f>
        <v>0.1911175828176192</v>
      </c>
      <c r="T45" s="149">
        <f>number!T45/number!$B45*100</f>
        <v>1.0647979614124499</v>
      </c>
      <c r="U45" s="73">
        <f>number!U45/number!$B45*100</f>
        <v>2.3298143429195486</v>
      </c>
      <c r="V45" s="64"/>
      <c r="W45" s="64"/>
      <c r="X45" s="64"/>
      <c r="Y45" s="64"/>
      <c r="Z45" s="64"/>
      <c r="AA45" s="64"/>
      <c r="AB45" s="64"/>
      <c r="AC45" s="64"/>
      <c r="AD45" s="64"/>
    </row>
    <row r="46" spans="1:30" ht="10.4" customHeight="1" x14ac:dyDescent="0.2">
      <c r="A46" s="135" t="s">
        <v>73</v>
      </c>
      <c r="B46" s="154">
        <f>number!B46</f>
        <v>11818</v>
      </c>
      <c r="C46" s="72">
        <f>number!C46/number!$B46*100</f>
        <v>5.0516161787104421</v>
      </c>
      <c r="D46" s="72">
        <f>number!D46/number!$B46*100</f>
        <v>0.22000338466745645</v>
      </c>
      <c r="E46" s="72">
        <f>number!E46/number!$B46*100</f>
        <v>7.6155017769504146E-2</v>
      </c>
      <c r="F46" s="72">
        <f>number!F46/number!$B46*100</f>
        <v>0.22000338466745645</v>
      </c>
      <c r="G46" s="178">
        <f>number!G46/number!$B46*100</f>
        <v>3.1815874090370624</v>
      </c>
      <c r="H46" s="186">
        <f>number!H46/number!$B46*100</f>
        <v>1.3623286512100188</v>
      </c>
      <c r="I46" s="72">
        <f>number!I46/number!$B46*100</f>
        <v>0.23692672194956846</v>
      </c>
      <c r="J46" s="72">
        <f>number!J46/number!$B46*100</f>
        <v>0.8884752073108817</v>
      </c>
      <c r="K46" s="178">
        <f>number!K46/number!$B46*100</f>
        <v>0.9307835505161618</v>
      </c>
      <c r="L46" s="186">
        <f>number!L46/number!$B46*100</f>
        <v>23.134202064647148</v>
      </c>
      <c r="M46" s="72">
        <f>number!M46/number!$B46*100</f>
        <v>25.06346251480792</v>
      </c>
      <c r="N46" s="72">
        <f>number!N46/number!$B46*100</f>
        <v>10.15400236926722</v>
      </c>
      <c r="O46" s="72">
        <f>number!O46/number!$B46*100</f>
        <v>0.38923675748857672</v>
      </c>
      <c r="P46" s="178">
        <f>number!P46/number!$B46*100</f>
        <v>4.2985276696564565</v>
      </c>
      <c r="Q46" s="186">
        <f>number!Q46/number!$B46*100</f>
        <v>7.8270434929768147</v>
      </c>
      <c r="R46" s="72">
        <f>number!R46/number!$B46*100</f>
        <v>8.19935691318328</v>
      </c>
      <c r="S46" s="178">
        <f>number!S46/number!$B46*100</f>
        <v>2.2423421898798446</v>
      </c>
      <c r="T46" s="149">
        <f>number!T46/number!$B46*100</f>
        <v>0.88001353866982579</v>
      </c>
      <c r="U46" s="73">
        <f>number!U46/number!$B46*100</f>
        <v>5.6439329835843628</v>
      </c>
      <c r="V46" s="64"/>
      <c r="W46" s="64"/>
      <c r="X46" s="64"/>
      <c r="Y46" s="64"/>
      <c r="Z46" s="64"/>
      <c r="AA46" s="64"/>
      <c r="AB46" s="64"/>
      <c r="AC46" s="64"/>
      <c r="AD46" s="64"/>
    </row>
    <row r="47" spans="1:30" ht="10.4" customHeight="1" x14ac:dyDescent="0.2">
      <c r="A47" s="135" t="s">
        <v>31</v>
      </c>
      <c r="B47" s="154">
        <f>number!B47</f>
        <v>20399</v>
      </c>
      <c r="C47" s="72">
        <f>number!C47/number!$B47*100</f>
        <v>12.706505220844159</v>
      </c>
      <c r="D47" s="72">
        <f>number!D47/number!$B47*100</f>
        <v>0.50492671209373008</v>
      </c>
      <c r="E47" s="72">
        <f>number!E47/number!$B47*100</f>
        <v>2.9413206529731849E-2</v>
      </c>
      <c r="F47" s="72">
        <f>number!F47/number!$B47*100</f>
        <v>0.25491445659100936</v>
      </c>
      <c r="G47" s="178">
        <f>number!G47/number!$B47*100</f>
        <v>4.7649394578165598</v>
      </c>
      <c r="H47" s="186">
        <f>number!H47/number!$B47*100</f>
        <v>1.3677141036325309</v>
      </c>
      <c r="I47" s="72">
        <f>number!I47/number!$B47*100</f>
        <v>0.41178489141624586</v>
      </c>
      <c r="J47" s="72">
        <f>number!J47/number!$B47*100</f>
        <v>0.87749399480366685</v>
      </c>
      <c r="K47" s="178">
        <f>number!K47/number!$B47*100</f>
        <v>1.0784842394235012</v>
      </c>
      <c r="L47" s="186">
        <f>number!L47/number!$B47*100</f>
        <v>32.182950144614928</v>
      </c>
      <c r="M47" s="72">
        <f>number!M47/number!$B47*100</f>
        <v>12.41727535663513</v>
      </c>
      <c r="N47" s="72">
        <f>number!N47/number!$B47*100</f>
        <v>5.1228001372616312</v>
      </c>
      <c r="O47" s="72">
        <f>number!O47/number!$B47*100</f>
        <v>0.43629589685768905</v>
      </c>
      <c r="P47" s="178">
        <f>number!P47/number!$B47*100</f>
        <v>4.1276533163390363</v>
      </c>
      <c r="Q47" s="186">
        <f>number!Q47/number!$B47*100</f>
        <v>5.19633315358596</v>
      </c>
      <c r="R47" s="72">
        <f>number!R47/number!$B47*100</f>
        <v>9.1131918231285844</v>
      </c>
      <c r="S47" s="178">
        <f>number!S47/number!$B47*100</f>
        <v>1.8138144026667975</v>
      </c>
      <c r="T47" s="149">
        <f>number!T47/number!$B47*100</f>
        <v>0.60297073385950295</v>
      </c>
      <c r="U47" s="73">
        <f>number!U47/number!$B47*100</f>
        <v>6.9905387518996029</v>
      </c>
      <c r="V47" s="64"/>
      <c r="W47" s="64"/>
      <c r="X47" s="64"/>
      <c r="Y47" s="64"/>
      <c r="Z47" s="64"/>
      <c r="AA47" s="64"/>
      <c r="AB47" s="64"/>
      <c r="AC47" s="64"/>
      <c r="AD47" s="64"/>
    </row>
    <row r="48" spans="1:30" ht="10.4" customHeight="1" x14ac:dyDescent="0.2">
      <c r="A48" s="135" t="s">
        <v>21</v>
      </c>
      <c r="B48" s="154">
        <f>number!B48</f>
        <v>23002</v>
      </c>
      <c r="C48" s="72">
        <f>number!C48/number!$B48*100</f>
        <v>52.282410225197808</v>
      </c>
      <c r="D48" s="72">
        <f>number!D48/number!$B48*100</f>
        <v>2.2780627771498132</v>
      </c>
      <c r="E48" s="72">
        <f>number!E48/number!$B48*100</f>
        <v>3.9127032431962437E-2</v>
      </c>
      <c r="F48" s="72">
        <f>number!F48/number!$B48*100</f>
        <v>0.12607599339187897</v>
      </c>
      <c r="G48" s="178">
        <f>number!G48/number!$B48*100</f>
        <v>6.1951134683940525</v>
      </c>
      <c r="H48" s="186">
        <f>number!H48/number!$B48*100</f>
        <v>1.9998261020780801</v>
      </c>
      <c r="I48" s="72">
        <f>number!I48/number!$B48*100</f>
        <v>1.0868620119989565</v>
      </c>
      <c r="J48" s="72">
        <f>number!J48/number!$B48*100</f>
        <v>1.7650639074863057</v>
      </c>
      <c r="K48" s="178">
        <f>number!K48/number!$B48*100</f>
        <v>1.5389966089905225</v>
      </c>
      <c r="L48" s="186">
        <f>number!L48/number!$B48*100</f>
        <v>7.868880966872446</v>
      </c>
      <c r="M48" s="72">
        <f>number!M48/number!$B48*100</f>
        <v>4.0431266846361185</v>
      </c>
      <c r="N48" s="72">
        <f>number!N48/number!$B48*100</f>
        <v>0.72602382401530297</v>
      </c>
      <c r="O48" s="72">
        <f>number!O48/number!$B48*100</f>
        <v>2.8910529519172243</v>
      </c>
      <c r="P48" s="178">
        <f>number!P48/number!$B48*100</f>
        <v>2.5997739327015044</v>
      </c>
      <c r="Q48" s="186">
        <f>number!Q48/number!$B48*100</f>
        <v>5.3125815146509003</v>
      </c>
      <c r="R48" s="72">
        <f>number!R48/number!$B48*100</f>
        <v>2.8867055038692286</v>
      </c>
      <c r="S48" s="178">
        <f>number!S48/number!$B48*100</f>
        <v>1.0477349795669941</v>
      </c>
      <c r="T48" s="149">
        <f>number!T48/number!$B48*100</f>
        <v>2.1780714720459091</v>
      </c>
      <c r="U48" s="73">
        <f>number!U48/number!$B48*100</f>
        <v>3.1345100426049912</v>
      </c>
      <c r="V48" s="64"/>
      <c r="W48" s="64"/>
      <c r="X48" s="64"/>
      <c r="Y48" s="64"/>
      <c r="Z48" s="64"/>
      <c r="AA48" s="64"/>
      <c r="AB48" s="64"/>
      <c r="AC48" s="64"/>
      <c r="AD48" s="64"/>
    </row>
    <row r="49" spans="1:30" ht="10.4" customHeight="1" x14ac:dyDescent="0.2">
      <c r="A49" s="135" t="s">
        <v>74</v>
      </c>
      <c r="B49" s="154">
        <f>number!B49</f>
        <v>13393</v>
      </c>
      <c r="C49" s="72">
        <f>number!C49/number!$B49*100</f>
        <v>10.229224221608304</v>
      </c>
      <c r="D49" s="72">
        <f>number!D49/number!$B49*100</f>
        <v>0.44052863436123352</v>
      </c>
      <c r="E49" s="72">
        <f>number!E49/number!$B49*100</f>
        <v>0.23893078473829613</v>
      </c>
      <c r="F49" s="72">
        <f>number!F49/number!$B49*100</f>
        <v>0.3882625251997312</v>
      </c>
      <c r="G49" s="178">
        <f>number!G49/number!$B49*100</f>
        <v>1.6874486672142162</v>
      </c>
      <c r="H49" s="186">
        <f>number!H49/number!$B49*100</f>
        <v>0.86612409467632345</v>
      </c>
      <c r="I49" s="72">
        <f>number!I49/number!$B49*100</f>
        <v>0.33599641603822888</v>
      </c>
      <c r="J49" s="72">
        <f>number!J49/number!$B49*100</f>
        <v>1.1423878145299782</v>
      </c>
      <c r="K49" s="178">
        <f>number!K49/number!$B49*100</f>
        <v>1.1199880534607631</v>
      </c>
      <c r="L49" s="186">
        <f>number!L49/number!$B49*100</f>
        <v>1.3215859030837005</v>
      </c>
      <c r="M49" s="72">
        <f>number!M49/number!$B49*100</f>
        <v>50.563727320241917</v>
      </c>
      <c r="N49" s="72">
        <f>number!N49/number!$B49*100</f>
        <v>6.8767266482490861</v>
      </c>
      <c r="O49" s="72">
        <f>number!O49/number!$B49*100</f>
        <v>0.1941312625998656</v>
      </c>
      <c r="P49" s="178">
        <f>number!P49/number!$B49*100</f>
        <v>6.1674008810572687</v>
      </c>
      <c r="Q49" s="186">
        <f>number!Q49/number!$B49*100</f>
        <v>7.5636526543716869</v>
      </c>
      <c r="R49" s="72">
        <f>number!R49/number!$B49*100</f>
        <v>1.8143806466064363</v>
      </c>
      <c r="S49" s="178">
        <f>number!S49/number!$B49*100</f>
        <v>0.79145822444560598</v>
      </c>
      <c r="T49" s="149">
        <f>number!T49/number!$B49*100</f>
        <v>2.5610393489136114</v>
      </c>
      <c r="U49" s="73">
        <f>number!U49/number!$B49*100</f>
        <v>5.6970058986037486</v>
      </c>
      <c r="V49" s="64"/>
      <c r="W49" s="64"/>
      <c r="X49" s="64"/>
      <c r="Y49" s="64"/>
      <c r="Z49" s="64"/>
      <c r="AA49" s="64"/>
      <c r="AB49" s="64"/>
      <c r="AC49" s="64"/>
      <c r="AD49" s="64"/>
    </row>
    <row r="50" spans="1:30" ht="10.4" customHeight="1" x14ac:dyDescent="0.2">
      <c r="A50" s="135" t="s">
        <v>75</v>
      </c>
      <c r="B50" s="154">
        <f>number!B50</f>
        <v>10743</v>
      </c>
      <c r="C50" s="72">
        <f>number!C50/number!$B50*100</f>
        <v>73.75034906450712</v>
      </c>
      <c r="D50" s="72">
        <f>number!D50/number!$B50*100</f>
        <v>1.9454528530205715</v>
      </c>
      <c r="E50" s="72">
        <f>number!E50/number!$B50*100</f>
        <v>9.3083868565577588E-3</v>
      </c>
      <c r="F50" s="72">
        <f>number!F50/number!$B50*100</f>
        <v>6.5158707995904314E-2</v>
      </c>
      <c r="G50" s="178">
        <f>number!G50/number!$B50*100</f>
        <v>1.9175276924508982</v>
      </c>
      <c r="H50" s="186">
        <f>number!H50/number!$B50*100</f>
        <v>2.6621986409755189</v>
      </c>
      <c r="I50" s="72">
        <f>number!I50/number!$B50*100</f>
        <v>0.20478451084427071</v>
      </c>
      <c r="J50" s="72">
        <f>number!J50/number!$B50*100</f>
        <v>1.1449315833566043</v>
      </c>
      <c r="K50" s="178">
        <f>number!K50/number!$B50*100</f>
        <v>0.80052126966396719</v>
      </c>
      <c r="L50" s="186">
        <f>number!L50/number!$B50*100</f>
        <v>2.8390579912501166</v>
      </c>
      <c r="M50" s="72">
        <f>number!M50/number!$B50*100</f>
        <v>5.6501908219305594</v>
      </c>
      <c r="N50" s="72">
        <f>number!N50/number!$B50*100</f>
        <v>1.0332309410779112</v>
      </c>
      <c r="O50" s="72">
        <f>number!O50/number!$B50*100</f>
        <v>0.4002606348319836</v>
      </c>
      <c r="P50" s="178">
        <f>number!P50/number!$B50*100</f>
        <v>1.2007819044959507</v>
      </c>
      <c r="Q50" s="186">
        <f>number!Q50/number!$B50*100</f>
        <v>1.9454528530205715</v>
      </c>
      <c r="R50" s="72">
        <f>number!R50/number!$B50*100</f>
        <v>2.2153960718607464</v>
      </c>
      <c r="S50" s="178">
        <f>number!S50/number!$B50*100</f>
        <v>0.45611095597133017</v>
      </c>
      <c r="T50" s="149">
        <f>number!T50/number!$B50*100</f>
        <v>0.90291352508610256</v>
      </c>
      <c r="U50" s="73">
        <f>number!U50/number!$B50*100</f>
        <v>0.85637159080331382</v>
      </c>
      <c r="V50" s="64"/>
      <c r="W50" s="64"/>
      <c r="X50" s="64"/>
      <c r="Y50" s="64"/>
      <c r="Z50" s="64"/>
      <c r="AA50" s="64"/>
      <c r="AB50" s="64"/>
      <c r="AC50" s="64"/>
      <c r="AD50" s="64"/>
    </row>
    <row r="51" spans="1:30" ht="10.4" customHeight="1" x14ac:dyDescent="0.2">
      <c r="A51" s="135" t="s">
        <v>76</v>
      </c>
      <c r="B51" s="154">
        <f>number!B51</f>
        <v>11313</v>
      </c>
      <c r="C51" s="72">
        <f>number!C51/number!$B51*100</f>
        <v>6.1875718200300538</v>
      </c>
      <c r="D51" s="72">
        <f>number!D51/number!$B51*100</f>
        <v>0.46848758065941837</v>
      </c>
      <c r="E51" s="72">
        <f>number!E51/number!$B51*100</f>
        <v>0.30053920268717405</v>
      </c>
      <c r="F51" s="72">
        <f>number!F51/number!$B51*100</f>
        <v>0.38009369751613187</v>
      </c>
      <c r="G51" s="178">
        <f>number!G51/number!$B51*100</f>
        <v>6.7886502254044023</v>
      </c>
      <c r="H51" s="186">
        <f>number!H51/number!$B51*100</f>
        <v>1.5999292848934854</v>
      </c>
      <c r="I51" s="72">
        <f>number!I51/number!$B51*100</f>
        <v>0.32705736763015997</v>
      </c>
      <c r="J51" s="72">
        <f>number!J51/number!$B51*100</f>
        <v>0.77786617166092109</v>
      </c>
      <c r="K51" s="178">
        <f>number!K51/number!$B51*100</f>
        <v>1.3789445770352693</v>
      </c>
      <c r="L51" s="186">
        <f>number!L51/number!$B51*100</f>
        <v>27.163440289931941</v>
      </c>
      <c r="M51" s="72">
        <f>number!M51/number!$B51*100</f>
        <v>11.31441704234067</v>
      </c>
      <c r="N51" s="72">
        <f>number!N51/number!$B51*100</f>
        <v>11.694510739856803</v>
      </c>
      <c r="O51" s="72">
        <f>number!O51/number!$B51*100</f>
        <v>0.30937859100150267</v>
      </c>
      <c r="P51" s="178">
        <f>number!P51/number!$B51*100</f>
        <v>4.7113939715371691</v>
      </c>
      <c r="Q51" s="186">
        <f>number!Q51/number!$B51*100</f>
        <v>6.3201626447449835</v>
      </c>
      <c r="R51" s="72">
        <f>number!R51/number!$B51*100</f>
        <v>10.403960045964819</v>
      </c>
      <c r="S51" s="178">
        <f>number!S51/number!$B51*100</f>
        <v>2.6606558826129234</v>
      </c>
      <c r="T51" s="149">
        <f>number!T51/number!$B51*100</f>
        <v>0.79554494828957845</v>
      </c>
      <c r="U51" s="73">
        <f>number!U51/number!$B51*100</f>
        <v>6.4173959162025991</v>
      </c>
      <c r="V51" s="64"/>
      <c r="W51" s="64"/>
      <c r="X51" s="64"/>
      <c r="Y51" s="64"/>
      <c r="Z51" s="64"/>
      <c r="AA51" s="64"/>
      <c r="AB51" s="64"/>
      <c r="AC51" s="64"/>
      <c r="AD51" s="64"/>
    </row>
    <row r="52" spans="1:30" ht="10.4" customHeight="1" x14ac:dyDescent="0.2">
      <c r="A52" s="135" t="s">
        <v>77</v>
      </c>
      <c r="B52" s="154">
        <f>number!B52</f>
        <v>11642</v>
      </c>
      <c r="C52" s="72">
        <f>number!C52/number!$B52*100</f>
        <v>75.021473973544062</v>
      </c>
      <c r="D52" s="72">
        <f>number!D52/number!$B52*100</f>
        <v>1.8639409036248067</v>
      </c>
      <c r="E52" s="72">
        <f>number!E52/number!$B52*100</f>
        <v>2.5768768252877512E-2</v>
      </c>
      <c r="F52" s="72">
        <f>number!F52/number!$B52*100</f>
        <v>9.4485483593884215E-2</v>
      </c>
      <c r="G52" s="178">
        <f>number!G52/number!$B52*100</f>
        <v>2.4480329840233637</v>
      </c>
      <c r="H52" s="186">
        <f>number!H52/number!$B52*100</f>
        <v>3.1781480845215602</v>
      </c>
      <c r="I52" s="72">
        <f>number!I52/number!$B52*100</f>
        <v>0.63562961690431197</v>
      </c>
      <c r="J52" s="72">
        <f>number!J52/number!$B52*100</f>
        <v>1.640611578766535</v>
      </c>
      <c r="K52" s="178">
        <f>number!K52/number!$B52*100</f>
        <v>0.96203401477409378</v>
      </c>
      <c r="L52" s="186">
        <f>number!L52/number!$B52*100</f>
        <v>1.6921491152722901</v>
      </c>
      <c r="M52" s="72">
        <f>number!M52/number!$B52*100</f>
        <v>1.640611578766535</v>
      </c>
      <c r="N52" s="72">
        <f>number!N52/number!$B52*100</f>
        <v>0.22332932485827178</v>
      </c>
      <c r="O52" s="72">
        <f>number!O52/number!$B52*100</f>
        <v>0.44665864971654357</v>
      </c>
      <c r="P52" s="178">
        <f>number!P52/number!$B52*100</f>
        <v>1.1252362137089846</v>
      </c>
      <c r="Q52" s="186">
        <f>number!Q52/number!$B52*100</f>
        <v>3.2554543892801919</v>
      </c>
      <c r="R52" s="72">
        <f>number!R52/number!$B52*100</f>
        <v>2.8603332760694036</v>
      </c>
      <c r="S52" s="178">
        <f>number!S52/number!$B52*100</f>
        <v>0.81601099467445459</v>
      </c>
      <c r="T52" s="149">
        <f>number!T52/number!$B52*100</f>
        <v>0.3607627555402852</v>
      </c>
      <c r="U52" s="73">
        <f>number!U52/number!$B52*100</f>
        <v>1.7093282941075416</v>
      </c>
      <c r="V52" s="64"/>
      <c r="W52" s="64"/>
      <c r="X52" s="64"/>
      <c r="Y52" s="64"/>
      <c r="Z52" s="64"/>
      <c r="AA52" s="64"/>
      <c r="AB52" s="64"/>
      <c r="AC52" s="64"/>
      <c r="AD52" s="64"/>
    </row>
    <row r="53" spans="1:30" ht="10.4" customHeight="1" x14ac:dyDescent="0.2">
      <c r="A53" s="136" t="s">
        <v>78</v>
      </c>
      <c r="B53" s="154">
        <f>number!B53</f>
        <v>11580</v>
      </c>
      <c r="C53" s="72">
        <f>number!C53/number!$B53*100</f>
        <v>69.127806563039726</v>
      </c>
      <c r="D53" s="72">
        <f>number!D53/number!$B53*100</f>
        <v>1.4162348877374784</v>
      </c>
      <c r="E53" s="72">
        <f>number!E53/number!$B53*100</f>
        <v>0.12089810017271156</v>
      </c>
      <c r="F53" s="72">
        <f>number!F53/number!$B53*100</f>
        <v>9.499136442141623E-2</v>
      </c>
      <c r="G53" s="178">
        <f>number!G53/number!$B53*100</f>
        <v>2.5647668393782386</v>
      </c>
      <c r="H53" s="186">
        <f>number!H53/number!$B53*100</f>
        <v>4.3609671848013818</v>
      </c>
      <c r="I53" s="72">
        <f>number!I53/number!$B53*100</f>
        <v>0.80310880829015541</v>
      </c>
      <c r="J53" s="72">
        <f>number!J53/number!$B53*100</f>
        <v>1.1312607944732296</v>
      </c>
      <c r="K53" s="178">
        <f>number!K53/number!$B53*100</f>
        <v>1.459412780656304</v>
      </c>
      <c r="L53" s="186">
        <f>number!L53/number!$B53*100</f>
        <v>1.6148531951640761</v>
      </c>
      <c r="M53" s="72">
        <f>number!M53/number!$B53*100</f>
        <v>2.9447322970639034</v>
      </c>
      <c r="N53" s="72">
        <f>number!N53/number!$B53*100</f>
        <v>0.52677029360967187</v>
      </c>
      <c r="O53" s="72">
        <f>number!O53/number!$B53*100</f>
        <v>0.59585492227979275</v>
      </c>
      <c r="P53" s="178">
        <f>number!P53/number!$B53*100</f>
        <v>1.2089810017271159</v>
      </c>
      <c r="Q53" s="186">
        <f>number!Q53/number!$B53*100</f>
        <v>4.6977547495682215</v>
      </c>
      <c r="R53" s="72">
        <f>number!R53/number!$B53*100</f>
        <v>3.2037996545768568</v>
      </c>
      <c r="S53" s="178">
        <f>number!S53/number!$B53*100</f>
        <v>1.7616580310880827</v>
      </c>
      <c r="T53" s="149">
        <f>number!T53/number!$B53*100</f>
        <v>0.81174438687392059</v>
      </c>
      <c r="U53" s="73">
        <f>number!U53/number!$B53*100</f>
        <v>1.5544041450777202</v>
      </c>
      <c r="V53" s="64"/>
      <c r="W53" s="64"/>
      <c r="X53" s="64"/>
      <c r="Y53" s="64"/>
      <c r="Z53" s="64"/>
      <c r="AA53" s="64"/>
      <c r="AB53" s="64"/>
      <c r="AC53" s="64"/>
      <c r="AD53" s="64"/>
    </row>
    <row r="54" spans="1:30" ht="10.4" customHeight="1" x14ac:dyDescent="0.2">
      <c r="A54" s="135" t="s">
        <v>22</v>
      </c>
      <c r="B54" s="154">
        <f>number!B54</f>
        <v>21157</v>
      </c>
      <c r="C54" s="72">
        <f>number!C54/number!$B54*100</f>
        <v>64.106442312237093</v>
      </c>
      <c r="D54" s="72">
        <f>number!D54/number!$B54*100</f>
        <v>1.484142364229333</v>
      </c>
      <c r="E54" s="72">
        <f>number!E54/number!$B54*100</f>
        <v>6.1445384506309972E-2</v>
      </c>
      <c r="F54" s="72">
        <f>number!F54/number!$B54*100</f>
        <v>6.1445384506309972E-2</v>
      </c>
      <c r="G54" s="178">
        <f>number!G54/number!$B54*100</f>
        <v>4.6698492224795576</v>
      </c>
      <c r="H54" s="186">
        <f>number!H54/number!$B54*100</f>
        <v>2.6657843739660634</v>
      </c>
      <c r="I54" s="72">
        <f>number!I54/number!$B54*100</f>
        <v>0.34976603488207209</v>
      </c>
      <c r="J54" s="72">
        <f>number!J54/number!$B54*100</f>
        <v>0.86968851916623335</v>
      </c>
      <c r="K54" s="178">
        <f>number!K54/number!$B54*100</f>
        <v>0.69480550172519728</v>
      </c>
      <c r="L54" s="186">
        <f>number!L54/number!$B54*100</f>
        <v>3.0155504088481355</v>
      </c>
      <c r="M54" s="72">
        <f>number!M54/number!$B54*100</f>
        <v>4.0884813536890867</v>
      </c>
      <c r="N54" s="72">
        <f>number!N54/number!$B54*100</f>
        <v>1.9946117124356004</v>
      </c>
      <c r="O54" s="72">
        <f>number!O54/number!$B54*100</f>
        <v>0.75152431819256038</v>
      </c>
      <c r="P54" s="178">
        <f>number!P54/number!$B54*100</f>
        <v>2.1411353216429547</v>
      </c>
      <c r="Q54" s="186">
        <f>number!Q54/number!$B54*100</f>
        <v>4.4902396369995747</v>
      </c>
      <c r="R54" s="72">
        <f>number!R54/number!$B54*100</f>
        <v>5.0196152573616297</v>
      </c>
      <c r="S54" s="178">
        <f>number!S54/number!$B54*100</f>
        <v>1.5644940208914309</v>
      </c>
      <c r="T54" s="149">
        <f>number!T54/number!$B54*100</f>
        <v>0.33085976272628442</v>
      </c>
      <c r="U54" s="73">
        <f>number!U54/number!$B54*100</f>
        <v>1.6401191095145813</v>
      </c>
      <c r="V54" s="64"/>
      <c r="W54" s="64"/>
      <c r="X54" s="64"/>
      <c r="Y54" s="64"/>
      <c r="Z54" s="64"/>
      <c r="AA54" s="64"/>
      <c r="AB54" s="64"/>
      <c r="AC54" s="64"/>
      <c r="AD54" s="64"/>
    </row>
    <row r="55" spans="1:30" ht="10.4" customHeight="1" x14ac:dyDescent="0.2">
      <c r="A55" s="135" t="s">
        <v>12</v>
      </c>
      <c r="B55" s="154">
        <f>number!B55</f>
        <v>25738</v>
      </c>
      <c r="C55" s="72">
        <f>number!C55/number!$B55*100</f>
        <v>26.777527391405702</v>
      </c>
      <c r="D55" s="72">
        <f>number!D55/number!$B55*100</f>
        <v>1.1345092858807988</v>
      </c>
      <c r="E55" s="72">
        <f>number!E55/number!$B55*100</f>
        <v>7.3820809697723214E-2</v>
      </c>
      <c r="F55" s="72">
        <f>number!F55/number!$B55*100</f>
        <v>0.76540523739218269</v>
      </c>
      <c r="G55" s="178">
        <f>number!G55/number!$B55*100</f>
        <v>13.132333514647604</v>
      </c>
      <c r="H55" s="186">
        <f>number!H55/number!$B55*100</f>
        <v>2.7702230165514026</v>
      </c>
      <c r="I55" s="72">
        <f>number!I55/number!$B55*100</f>
        <v>0.89362032791980728</v>
      </c>
      <c r="J55" s="72">
        <f>number!J55/number!$B55*100</f>
        <v>1.0956562281451552</v>
      </c>
      <c r="K55" s="178">
        <f>number!K55/number!$B55*100</f>
        <v>1.9271116636879322</v>
      </c>
      <c r="L55" s="186">
        <f>number!L55/number!$B55*100</f>
        <v>6.4651488072111265</v>
      </c>
      <c r="M55" s="72">
        <f>number!M55/number!$B55*100</f>
        <v>3.656072732924081</v>
      </c>
      <c r="N55" s="72">
        <f>number!N55/number!$B55*100</f>
        <v>0.79648768358069788</v>
      </c>
      <c r="O55" s="72">
        <f>number!O55/number!$B55*100</f>
        <v>5.7113994871396381</v>
      </c>
      <c r="P55" s="178">
        <f>number!P55/number!$B55*100</f>
        <v>3.8386821042816073</v>
      </c>
      <c r="Q55" s="186">
        <f>number!Q55/number!$B55*100</f>
        <v>13.909394669360479</v>
      </c>
      <c r="R55" s="72">
        <f>number!R55/number!$B55*100</f>
        <v>6.3408190224570671</v>
      </c>
      <c r="S55" s="178">
        <f>number!S55/number!$B55*100</f>
        <v>2.2884451006294193</v>
      </c>
      <c r="T55" s="149">
        <f>number!T55/number!$B55*100</f>
        <v>3.9280441370735879</v>
      </c>
      <c r="U55" s="73">
        <f>number!U55/number!$B55*100</f>
        <v>4.4952987800139868</v>
      </c>
      <c r="V55" s="64"/>
      <c r="W55" s="64"/>
      <c r="X55" s="64"/>
      <c r="Y55" s="64"/>
      <c r="Z55" s="64"/>
      <c r="AA55" s="64"/>
      <c r="AB55" s="64"/>
      <c r="AC55" s="64"/>
      <c r="AD55" s="64"/>
    </row>
    <row r="56" spans="1:30" ht="10.4" customHeight="1" x14ac:dyDescent="0.2">
      <c r="A56" s="135" t="s">
        <v>79</v>
      </c>
      <c r="B56" s="154">
        <f>number!B56</f>
        <v>21650</v>
      </c>
      <c r="C56" s="72">
        <f>number!C56/number!$B56*100</f>
        <v>78.812933025404149</v>
      </c>
      <c r="D56" s="72">
        <f>number!D56/number!$B56*100</f>
        <v>1.4411085450346421</v>
      </c>
      <c r="E56" s="72">
        <f>number!E56/number!$B56*100</f>
        <v>1.8475750577367205E-2</v>
      </c>
      <c r="F56" s="72">
        <f>number!F56/number!$B56*100</f>
        <v>4.6189376443418013E-3</v>
      </c>
      <c r="G56" s="178">
        <f>number!G56/number!$B56*100</f>
        <v>2.2956120092378756</v>
      </c>
      <c r="H56" s="186">
        <f>number!H56/number!$B56*100</f>
        <v>2.7297921478060045</v>
      </c>
      <c r="I56" s="72">
        <f>number!I56/number!$B56*100</f>
        <v>0.36489607390300233</v>
      </c>
      <c r="J56" s="72">
        <f>number!J56/number!$B56*100</f>
        <v>0.75288683602771367</v>
      </c>
      <c r="K56" s="178">
        <f>number!K56/number!$B56*100</f>
        <v>0.69745958429561195</v>
      </c>
      <c r="L56" s="186">
        <f>number!L56/number!$B56*100</f>
        <v>0.97921478060046185</v>
      </c>
      <c r="M56" s="72">
        <f>number!M56/number!$B56*100</f>
        <v>0.94688221709006926</v>
      </c>
      <c r="N56" s="72">
        <f>number!N56/number!$B56*100</f>
        <v>0.20323325635103923</v>
      </c>
      <c r="O56" s="72">
        <f>number!O56/number!$B56*100</f>
        <v>0.66512702078521935</v>
      </c>
      <c r="P56" s="178">
        <f>number!P56/number!$B56*100</f>
        <v>1.3441108545034643</v>
      </c>
      <c r="Q56" s="186">
        <f>number!Q56/number!$B56*100</f>
        <v>3.9676674364896072</v>
      </c>
      <c r="R56" s="72">
        <f>number!R56/number!$B56*100</f>
        <v>2.2863741339491916</v>
      </c>
      <c r="S56" s="178">
        <f>number!S56/number!$B56*100</f>
        <v>1.0762124711316399</v>
      </c>
      <c r="T56" s="149">
        <f>number!T56/number!$B56*100</f>
        <v>0.3464203233256351</v>
      </c>
      <c r="U56" s="73">
        <f>number!U56/number!$B56*100</f>
        <v>1.0669745958429562</v>
      </c>
      <c r="V56" s="64"/>
      <c r="W56" s="64"/>
      <c r="X56" s="64"/>
      <c r="Y56" s="64"/>
      <c r="Z56" s="64"/>
      <c r="AA56" s="64"/>
      <c r="AB56" s="64"/>
      <c r="AC56" s="64"/>
      <c r="AD56" s="64"/>
    </row>
    <row r="57" spans="1:30" ht="10.4" customHeight="1" x14ac:dyDescent="0.2">
      <c r="A57" s="135" t="s">
        <v>80</v>
      </c>
      <c r="B57" s="154">
        <f>number!B57</f>
        <v>12120</v>
      </c>
      <c r="C57" s="72">
        <f>number!C57/number!$B57*100</f>
        <v>3.7046204620462051</v>
      </c>
      <c r="D57" s="72">
        <f>number!D57/number!$B57*100</f>
        <v>0.42904290429042907</v>
      </c>
      <c r="E57" s="72">
        <f>number!E57/number!$B57*100</f>
        <v>3.3003300330033E-2</v>
      </c>
      <c r="F57" s="72">
        <f>number!F57/number!$B57*100</f>
        <v>0.16501650165016502</v>
      </c>
      <c r="G57" s="178">
        <f>number!G57/number!$B57*100</f>
        <v>1.8976897689768977</v>
      </c>
      <c r="H57" s="186">
        <f>number!H57/number!$B57*100</f>
        <v>1.3448844884488449</v>
      </c>
      <c r="I57" s="72">
        <f>number!I57/number!$B57*100</f>
        <v>0.27227722772277224</v>
      </c>
      <c r="J57" s="72">
        <f>number!J57/number!$B57*100</f>
        <v>0.86633663366336644</v>
      </c>
      <c r="K57" s="178">
        <f>number!K57/number!$B57*100</f>
        <v>0.82508250825082496</v>
      </c>
      <c r="L57" s="186">
        <f>number!L57/number!$B57*100</f>
        <v>3.9686468646864688</v>
      </c>
      <c r="M57" s="72">
        <f>number!M57/number!$B57*100</f>
        <v>27.549504950495052</v>
      </c>
      <c r="N57" s="72">
        <f>number!N57/number!$B57*100</f>
        <v>33.415841584158414</v>
      </c>
      <c r="O57" s="72">
        <f>number!O57/number!$B57*100</f>
        <v>0.55280528052805278</v>
      </c>
      <c r="P57" s="178">
        <f>number!P57/number!$B57*100</f>
        <v>3.943894389438944</v>
      </c>
      <c r="Q57" s="186">
        <f>number!Q57/number!$B57*100</f>
        <v>9.5544554455445549</v>
      </c>
      <c r="R57" s="72">
        <f>number!R57/number!$B57*100</f>
        <v>5.6848184818481844</v>
      </c>
      <c r="S57" s="178">
        <f>number!S57/number!$B57*100</f>
        <v>2.0462046204620461</v>
      </c>
      <c r="T57" s="149">
        <f>number!T57/number!$B57*100</f>
        <v>1.0066006600660065</v>
      </c>
      <c r="U57" s="73">
        <f>number!U57/number!$B57*100</f>
        <v>2.7392739273927393</v>
      </c>
      <c r="V57" s="64"/>
      <c r="W57" s="64"/>
      <c r="X57" s="64"/>
      <c r="Y57" s="64"/>
      <c r="Z57" s="64"/>
      <c r="AA57" s="64"/>
      <c r="AB57" s="64"/>
      <c r="AC57" s="64"/>
      <c r="AD57" s="64"/>
    </row>
    <row r="58" spans="1:30" ht="10.4" customHeight="1" x14ac:dyDescent="0.2">
      <c r="A58" s="135" t="s">
        <v>81</v>
      </c>
      <c r="B58" s="154">
        <f>number!B58</f>
        <v>21840</v>
      </c>
      <c r="C58" s="72">
        <f>number!C58/number!$B58*100</f>
        <v>40.695970695970693</v>
      </c>
      <c r="D58" s="72">
        <f>number!D58/number!$B58*100</f>
        <v>2.2344322344322345</v>
      </c>
      <c r="E58" s="72">
        <f>number!E58/number!$B58*100</f>
        <v>2.7472527472527472E-2</v>
      </c>
      <c r="F58" s="72">
        <f>number!F58/number!$B58*100</f>
        <v>9.6153846153846159E-2</v>
      </c>
      <c r="G58" s="178">
        <f>number!G58/number!$B58*100</f>
        <v>4.5650183150183148</v>
      </c>
      <c r="H58" s="186">
        <f>number!H58/number!$B58*100</f>
        <v>1.7857142857142856</v>
      </c>
      <c r="I58" s="72">
        <f>number!I58/number!$B58*100</f>
        <v>0.34340659340659341</v>
      </c>
      <c r="J58" s="72">
        <f>number!J58/number!$B58*100</f>
        <v>1.6163003663003666</v>
      </c>
      <c r="K58" s="178">
        <f>number!K58/number!$B58*100</f>
        <v>1.4789377289377288</v>
      </c>
      <c r="L58" s="186">
        <f>number!L58/number!$B58*100</f>
        <v>6.3598901098901095</v>
      </c>
      <c r="M58" s="72">
        <f>number!M58/number!$B58*100</f>
        <v>23.695054945054945</v>
      </c>
      <c r="N58" s="72">
        <f>number!N58/number!$B58*100</f>
        <v>1.4514652014652014</v>
      </c>
      <c r="O58" s="72">
        <f>number!O58/number!$B58*100</f>
        <v>0.6501831501831502</v>
      </c>
      <c r="P58" s="178">
        <f>number!P58/number!$B58*100</f>
        <v>2.5137362637362637</v>
      </c>
      <c r="Q58" s="186">
        <f>number!Q58/number!$B58*100</f>
        <v>2.7976190476190479</v>
      </c>
      <c r="R58" s="72">
        <f>number!R58/number!$B58*100</f>
        <v>2.8021978021978025</v>
      </c>
      <c r="S58" s="178">
        <f>number!S58/number!$B58*100</f>
        <v>0.92490842490842495</v>
      </c>
      <c r="T58" s="149">
        <f>number!T58/number!$B58*100</f>
        <v>2.8891941391941391</v>
      </c>
      <c r="U58" s="73">
        <f>number!U58/number!$B58*100</f>
        <v>3.0723443223443221</v>
      </c>
      <c r="V58" s="64"/>
      <c r="W58" s="64"/>
      <c r="X58" s="64"/>
      <c r="Y58" s="64"/>
      <c r="Z58" s="64"/>
      <c r="AA58" s="64"/>
      <c r="AB58" s="64"/>
      <c r="AC58" s="64"/>
      <c r="AD58" s="64"/>
    </row>
    <row r="59" spans="1:30" ht="10.4" customHeight="1" x14ac:dyDescent="0.2">
      <c r="A59" s="135" t="s">
        <v>23</v>
      </c>
      <c r="B59" s="154">
        <f>number!B59</f>
        <v>16146</v>
      </c>
      <c r="C59" s="72">
        <f>number!C59/number!$B59*100</f>
        <v>20.457079152731328</v>
      </c>
      <c r="D59" s="72">
        <f>number!D59/number!$B59*100</f>
        <v>1.0714728106032454</v>
      </c>
      <c r="E59" s="72">
        <f>number!E59/number!$B59*100</f>
        <v>6.1934844543540197E-3</v>
      </c>
      <c r="F59" s="72">
        <f>number!F59/number!$B59*100</f>
        <v>0.11767620463272636</v>
      </c>
      <c r="G59" s="178">
        <f>number!G59/number!$B59*100</f>
        <v>3.7842190016103059</v>
      </c>
      <c r="H59" s="186">
        <f>number!H59/number!$B59*100</f>
        <v>2.508361204013378</v>
      </c>
      <c r="I59" s="72">
        <f>number!I59/number!$B59*100</f>
        <v>0.65031586770717209</v>
      </c>
      <c r="J59" s="72">
        <f>number!J59/number!$B59*100</f>
        <v>1.6103059581320449</v>
      </c>
      <c r="K59" s="178">
        <f>number!K59/number!$B59*100</f>
        <v>1.4368883934101324</v>
      </c>
      <c r="L59" s="186">
        <f>number!L59/number!$B59*100</f>
        <v>4.5460175894958503</v>
      </c>
      <c r="M59" s="72">
        <f>number!M59/number!$B59*100</f>
        <v>9.6370618109748545</v>
      </c>
      <c r="N59" s="72">
        <f>number!N59/number!$B59*100</f>
        <v>5.1529790660225441</v>
      </c>
      <c r="O59" s="72">
        <f>number!O59/number!$B59*100</f>
        <v>3.0162269292704074</v>
      </c>
      <c r="P59" s="178">
        <f>number!P59/number!$B59*100</f>
        <v>2.8613898179115571</v>
      </c>
      <c r="Q59" s="186">
        <f>number!Q59/number!$B59*100</f>
        <v>26.755852842809364</v>
      </c>
      <c r="R59" s="72">
        <f>number!R59/number!$B59*100</f>
        <v>6.4969651926173668</v>
      </c>
      <c r="S59" s="178">
        <f>number!S59/number!$B59*100</f>
        <v>3.1462901028118417</v>
      </c>
      <c r="T59" s="149">
        <f>number!T59/number!$B59*100</f>
        <v>2.576489533011272</v>
      </c>
      <c r="U59" s="73">
        <f>number!U59/number!$B59*100</f>
        <v>4.1682150377802554</v>
      </c>
      <c r="V59" s="64"/>
      <c r="W59" s="64"/>
      <c r="X59" s="64"/>
      <c r="Y59" s="64"/>
      <c r="Z59" s="64"/>
      <c r="AA59" s="64"/>
      <c r="AB59" s="64"/>
      <c r="AC59" s="64"/>
      <c r="AD59" s="64"/>
    </row>
    <row r="60" spans="1:30" ht="10.4" customHeight="1" x14ac:dyDescent="0.2">
      <c r="A60" s="135" t="s">
        <v>82</v>
      </c>
      <c r="B60" s="154">
        <f>number!B60</f>
        <v>16290</v>
      </c>
      <c r="C60" s="72">
        <f>number!C60/number!$B60*100</f>
        <v>13.376304481276858</v>
      </c>
      <c r="D60" s="72">
        <f>number!D60/number!$B60*100</f>
        <v>0.48496009821976671</v>
      </c>
      <c r="E60" s="72">
        <f>number!E60/number!$B60*100</f>
        <v>6.7526089625537133E-2</v>
      </c>
      <c r="F60" s="72">
        <f>number!F60/number!$B60*100</f>
        <v>0.17188459177409454</v>
      </c>
      <c r="G60" s="178">
        <f>number!G60/number!$B60*100</f>
        <v>3.5052179251074276</v>
      </c>
      <c r="H60" s="186">
        <f>number!H60/number!$B60*100</f>
        <v>1.7986494782074893</v>
      </c>
      <c r="I60" s="72">
        <f>number!I60/number!$B60*100</f>
        <v>0.93308778391651326</v>
      </c>
      <c r="J60" s="72">
        <f>number!J60/number!$B60*100</f>
        <v>0.87783916513198279</v>
      </c>
      <c r="K60" s="178">
        <f>number!K60/number!$B60*100</f>
        <v>1.3075506445672191</v>
      </c>
      <c r="L60" s="186">
        <f>number!L60/number!$B60*100</f>
        <v>5.6353591160220997</v>
      </c>
      <c r="M60" s="72">
        <f>number!M60/number!$B60*100</f>
        <v>6.2001227747084098</v>
      </c>
      <c r="N60" s="72">
        <f>number!N60/number!$B60*100</f>
        <v>9.7053406998158387</v>
      </c>
      <c r="O60" s="72">
        <f>number!O60/number!$B60*100</f>
        <v>1.3627992633517496</v>
      </c>
      <c r="P60" s="178">
        <f>number!P60/number!$B60*100</f>
        <v>3.0141190914671578</v>
      </c>
      <c r="Q60" s="186">
        <f>number!Q60/number!$B60*100</f>
        <v>32.565991405770411</v>
      </c>
      <c r="R60" s="72">
        <f>number!R60/number!$B60*100</f>
        <v>9.4413750767341931</v>
      </c>
      <c r="S60" s="178">
        <f>number!S60/number!$B60*100</f>
        <v>3.8367096378146099</v>
      </c>
      <c r="T60" s="149">
        <f>number!T60/number!$B60*100</f>
        <v>1.7065684468999385</v>
      </c>
      <c r="U60" s="73">
        <f>number!U60/number!$B60*100</f>
        <v>4.0085942295887049</v>
      </c>
      <c r="V60" s="64"/>
      <c r="W60" s="64"/>
      <c r="X60" s="64"/>
      <c r="Y60" s="64"/>
      <c r="Z60" s="64"/>
      <c r="AA60" s="64"/>
      <c r="AB60" s="64"/>
      <c r="AC60" s="64"/>
      <c r="AD60" s="64"/>
    </row>
    <row r="61" spans="1:30" ht="10.4" customHeight="1" x14ac:dyDescent="0.2">
      <c r="A61" s="135" t="s">
        <v>83</v>
      </c>
      <c r="B61" s="154">
        <f>number!B61</f>
        <v>22565</v>
      </c>
      <c r="C61" s="72">
        <f>number!C61/number!$B61*100</f>
        <v>19.52138267228008</v>
      </c>
      <c r="D61" s="72">
        <f>number!D61/number!$B61*100</f>
        <v>0.92621316197651227</v>
      </c>
      <c r="E61" s="72">
        <f>number!E61/number!$B61*100</f>
        <v>0.10192776423664969</v>
      </c>
      <c r="F61" s="72">
        <f>number!F61/number!$B61*100</f>
        <v>0.27033015732328824</v>
      </c>
      <c r="G61" s="178">
        <f>number!G61/number!$B61*100</f>
        <v>8.2384223354752937</v>
      </c>
      <c r="H61" s="186">
        <f>number!H61/number!$B61*100</f>
        <v>1.6264125858630623</v>
      </c>
      <c r="I61" s="72">
        <f>number!I61/number!$B61*100</f>
        <v>0.49634389541325064</v>
      </c>
      <c r="J61" s="72">
        <f>number!J61/number!$B61*100</f>
        <v>1.0680257035231555</v>
      </c>
      <c r="K61" s="178">
        <f>number!K61/number!$B61*100</f>
        <v>1.4225570573897628</v>
      </c>
      <c r="L61" s="186">
        <f>number!L61/number!$B61*100</f>
        <v>11.996454686461334</v>
      </c>
      <c r="M61" s="72">
        <f>number!M61/number!$B61*100</f>
        <v>21.347219144693106</v>
      </c>
      <c r="N61" s="72">
        <f>number!N61/number!$B61*100</f>
        <v>1.7593618435630403</v>
      </c>
      <c r="O61" s="72">
        <f>number!O61/number!$B61*100</f>
        <v>1.050299135829825</v>
      </c>
      <c r="P61" s="178">
        <f>number!P61/number!$B61*100</f>
        <v>4.4759583425659208</v>
      </c>
      <c r="Q61" s="186">
        <f>number!Q61/number!$B61*100</f>
        <v>10.968313760248172</v>
      </c>
      <c r="R61" s="72">
        <f>number!R61/number!$B61*100</f>
        <v>5.5617106137824068</v>
      </c>
      <c r="S61" s="178">
        <f>number!S61/number!$B61*100</f>
        <v>1.5333481054730778</v>
      </c>
      <c r="T61" s="149">
        <f>number!T61/number!$B61*100</f>
        <v>1.9233325947263462</v>
      </c>
      <c r="U61" s="73">
        <f>number!U61/number!$B61*100</f>
        <v>5.712386439175714</v>
      </c>
      <c r="V61" s="64"/>
      <c r="W61" s="64"/>
      <c r="X61" s="64"/>
      <c r="Y61" s="64"/>
      <c r="Z61" s="64"/>
      <c r="AA61" s="64"/>
      <c r="AB61" s="64"/>
      <c r="AC61" s="64"/>
      <c r="AD61" s="64"/>
    </row>
    <row r="62" spans="1:30" ht="10.25" customHeight="1" x14ac:dyDescent="0.2">
      <c r="A62" s="135" t="s">
        <v>13</v>
      </c>
      <c r="B62" s="154">
        <f>number!B62</f>
        <v>10403</v>
      </c>
      <c r="C62" s="72">
        <f>number!C62/number!$B62*100</f>
        <v>78.486974911083337</v>
      </c>
      <c r="D62" s="72">
        <f>number!D62/number!$B62*100</f>
        <v>2.4223781601461116</v>
      </c>
      <c r="E62" s="72">
        <f>number!E62/number!$B62*100</f>
        <v>2.8837835239834662E-2</v>
      </c>
      <c r="F62" s="72">
        <f>number!F62/number!$B62*100</f>
        <v>3.8450446986446216E-2</v>
      </c>
      <c r="G62" s="178">
        <f>number!G62/number!$B62*100</f>
        <v>2.5761799480918968</v>
      </c>
      <c r="H62" s="186">
        <f>number!H62/number!$B62*100</f>
        <v>2.84533307699702</v>
      </c>
      <c r="I62" s="72">
        <f>number!I62/number!$B62*100</f>
        <v>0.33644141113140441</v>
      </c>
      <c r="J62" s="72">
        <f>number!J62/number!$B62*100</f>
        <v>0.81707199846198209</v>
      </c>
      <c r="K62" s="178">
        <f>number!K62/number!$B62*100</f>
        <v>0.81707199846198209</v>
      </c>
      <c r="L62" s="186">
        <f>number!L62/number!$B62*100</f>
        <v>1.6629818321637988</v>
      </c>
      <c r="M62" s="72">
        <f>number!M62/number!$B62*100</f>
        <v>0.98048639815437855</v>
      </c>
      <c r="N62" s="72">
        <f>number!N62/number!$B62*100</f>
        <v>9.6126117466115546E-2</v>
      </c>
      <c r="O62" s="72">
        <f>number!O62/number!$B62*100</f>
        <v>1.0669999038738827</v>
      </c>
      <c r="P62" s="178">
        <f>number!P62/number!$B62*100</f>
        <v>1.2688647505527251</v>
      </c>
      <c r="Q62" s="186">
        <f>number!Q62/number!$B62*100</f>
        <v>2.0667115255214843</v>
      </c>
      <c r="R62" s="72">
        <f>number!R62/number!$B62*100</f>
        <v>1.8552340670960299</v>
      </c>
      <c r="S62" s="178">
        <f>number!S62/number!$B62*100</f>
        <v>0.711333269249255</v>
      </c>
      <c r="T62" s="149">
        <f>number!T62/number!$B62*100</f>
        <v>0.40372969335768533</v>
      </c>
      <c r="U62" s="73">
        <f>number!U62/number!$B62*100</f>
        <v>1.5187926559646256</v>
      </c>
      <c r="V62" s="64"/>
      <c r="W62" s="64"/>
      <c r="X62" s="64"/>
      <c r="Y62" s="64"/>
      <c r="Z62" s="64"/>
      <c r="AA62" s="64"/>
      <c r="AB62" s="64"/>
      <c r="AC62" s="64"/>
      <c r="AD62" s="64"/>
    </row>
    <row r="63" spans="1:30" ht="10.25" customHeight="1" x14ac:dyDescent="0.2">
      <c r="A63" s="136" t="s">
        <v>24</v>
      </c>
      <c r="B63" s="154">
        <f>number!B63</f>
        <v>20562</v>
      </c>
      <c r="C63" s="72">
        <f>number!C63/number!$B63*100</f>
        <v>69.317187044061853</v>
      </c>
      <c r="D63" s="72">
        <f>number!D63/number!$B63*100</f>
        <v>1.4735920630288883</v>
      </c>
      <c r="E63" s="72">
        <f>number!E63/number!$B63*100</f>
        <v>2.918004085205719E-2</v>
      </c>
      <c r="F63" s="72">
        <f>number!F63/number!$B63*100</f>
        <v>7.7813442272152519E-2</v>
      </c>
      <c r="G63" s="178">
        <f>number!G63/number!$B63*100</f>
        <v>3.3897480789806438</v>
      </c>
      <c r="H63" s="186">
        <f>number!H63/number!$B63*100</f>
        <v>2.762377200661414</v>
      </c>
      <c r="I63" s="72">
        <f>number!I63/number!$B63*100</f>
        <v>0.24803034724248615</v>
      </c>
      <c r="J63" s="72">
        <f>number!J63/number!$B63*100</f>
        <v>0.90944460655578252</v>
      </c>
      <c r="K63" s="178">
        <f>number!K63/number!$B63*100</f>
        <v>0.95321466783386843</v>
      </c>
      <c r="L63" s="186">
        <f>number!L63/number!$B63*100</f>
        <v>4.7223032778912559</v>
      </c>
      <c r="M63" s="72">
        <f>number!M63/number!$B63*100</f>
        <v>2.5532535745550042</v>
      </c>
      <c r="N63" s="72">
        <f>number!N63/number!$B63*100</f>
        <v>1.4103686411827643</v>
      </c>
      <c r="O63" s="72">
        <f>number!O63/number!$B63*100</f>
        <v>0.61764419803521053</v>
      </c>
      <c r="P63" s="178">
        <f>number!P63/number!$B63*100</f>
        <v>1.3131018383425737</v>
      </c>
      <c r="Q63" s="186">
        <f>number!Q63/number!$B63*100</f>
        <v>2.0426028596440036</v>
      </c>
      <c r="R63" s="72">
        <f>number!R63/number!$B63*100</f>
        <v>5.0967804688259903</v>
      </c>
      <c r="S63" s="178">
        <f>number!S63/number!$B63*100</f>
        <v>1.371461920046688</v>
      </c>
      <c r="T63" s="149">
        <f>number!T63/number!$B63*100</f>
        <v>0.17021690497033362</v>
      </c>
      <c r="U63" s="73">
        <f>number!U63/number!$B63*100</f>
        <v>1.5416788250170217</v>
      </c>
      <c r="V63" s="64"/>
      <c r="W63" s="64"/>
      <c r="X63" s="64"/>
      <c r="Y63" s="64"/>
      <c r="Z63" s="64"/>
      <c r="AA63" s="64"/>
      <c r="AB63" s="64"/>
      <c r="AC63" s="64"/>
      <c r="AD63" s="64"/>
    </row>
    <row r="64" spans="1:30" ht="10.25" customHeight="1" x14ac:dyDescent="0.2">
      <c r="A64" s="136" t="s">
        <v>14</v>
      </c>
      <c r="B64" s="154">
        <f>number!B64</f>
        <v>20605</v>
      </c>
      <c r="C64" s="72">
        <f>number!C64/number!$B64*100</f>
        <v>37.243387527299198</v>
      </c>
      <c r="D64" s="72">
        <f>number!D64/number!$B64*100</f>
        <v>1.6355253579228342</v>
      </c>
      <c r="E64" s="72">
        <f>number!E64/number!$B64*100</f>
        <v>4.8531909730647905E-3</v>
      </c>
      <c r="F64" s="72">
        <f>number!F64/number!$B64*100</f>
        <v>0.10677020140742537</v>
      </c>
      <c r="G64" s="178">
        <f>number!G64/number!$B64*100</f>
        <v>4.0184421256976455</v>
      </c>
      <c r="H64" s="186">
        <f>number!H64/number!$B64*100</f>
        <v>2.2324678476098034</v>
      </c>
      <c r="I64" s="72">
        <f>number!I64/number!$B64*100</f>
        <v>0.32516379519534094</v>
      </c>
      <c r="J64" s="72">
        <f>number!J64/number!$B64*100</f>
        <v>1.1065275418587721</v>
      </c>
      <c r="K64" s="178">
        <f>number!K64/number!$B64*100</f>
        <v>1.271536034942975</v>
      </c>
      <c r="L64" s="186">
        <f>number!L64/number!$B64*100</f>
        <v>12.720213540402813</v>
      </c>
      <c r="M64" s="72">
        <f>number!M64/number!$B64*100</f>
        <v>11.618539189517108</v>
      </c>
      <c r="N64" s="72">
        <f>number!N64/number!$B64*100</f>
        <v>5.8869206503275908</v>
      </c>
      <c r="O64" s="72">
        <f>number!O64/number!$B64*100</f>
        <v>0.61150206260616358</v>
      </c>
      <c r="P64" s="178">
        <f>number!P64/number!$B64*100</f>
        <v>2.5673380247512738</v>
      </c>
      <c r="Q64" s="186">
        <f>number!Q64/number!$B64*100</f>
        <v>4.2853676292162097</v>
      </c>
      <c r="R64" s="72">
        <f>number!R64/number!$B64*100</f>
        <v>8.4494054841057995</v>
      </c>
      <c r="S64" s="178">
        <f>number!S64/number!$B64*100</f>
        <v>2.0528997816064063</v>
      </c>
      <c r="T64" s="149">
        <f>number!T64/number!$B64*100</f>
        <v>0.6891531181752002</v>
      </c>
      <c r="U64" s="73">
        <f>number!U64/number!$B64*100</f>
        <v>3.1739868963843723</v>
      </c>
      <c r="V64" s="64"/>
      <c r="W64" s="64"/>
      <c r="X64" s="64"/>
      <c r="Y64" s="64"/>
      <c r="Z64" s="64"/>
      <c r="AA64" s="64"/>
      <c r="AB64" s="64"/>
      <c r="AC64" s="64"/>
      <c r="AD64" s="64"/>
    </row>
    <row r="65" spans="1:30" ht="10.25" customHeight="1" x14ac:dyDescent="0.2">
      <c r="A65" s="136" t="s">
        <v>84</v>
      </c>
      <c r="B65" s="154">
        <f>number!B65</f>
        <v>12045</v>
      </c>
      <c r="C65" s="72">
        <f>number!C65/number!$B65*100</f>
        <v>54.437525944375267</v>
      </c>
      <c r="D65" s="72">
        <f>number!D65/number!$B65*100</f>
        <v>1.6023246160232461</v>
      </c>
      <c r="E65" s="72">
        <f>number!E65/number!$B65*100</f>
        <v>4.9813200498132003E-2</v>
      </c>
      <c r="F65" s="72">
        <f>number!F65/number!$B65*100</f>
        <v>0.14943960149439603</v>
      </c>
      <c r="G65" s="178">
        <f>number!G65/number!$B65*100</f>
        <v>5.5873806558738064</v>
      </c>
      <c r="H65" s="186">
        <f>number!H65/number!$B65*100</f>
        <v>3.8688252386882525</v>
      </c>
      <c r="I65" s="72">
        <f>number!I65/number!$B65*100</f>
        <v>0.48982980489829808</v>
      </c>
      <c r="J65" s="72">
        <f>number!J65/number!$B65*100</f>
        <v>0.83852220838522218</v>
      </c>
      <c r="K65" s="178">
        <f>number!K65/number!$B65*100</f>
        <v>1.3864674138646742</v>
      </c>
      <c r="L65" s="186">
        <f>number!L65/number!$B65*100</f>
        <v>3.686176836861768</v>
      </c>
      <c r="M65" s="72">
        <f>number!M65/number!$B65*100</f>
        <v>6.019095060190951</v>
      </c>
      <c r="N65" s="72">
        <f>number!N65/number!$B65*100</f>
        <v>2.4823578248235783</v>
      </c>
      <c r="O65" s="72">
        <f>number!O65/number!$B65*100</f>
        <v>0.96305520963055213</v>
      </c>
      <c r="P65" s="178">
        <f>number!P65/number!$B65*100</f>
        <v>1.6936488169364883</v>
      </c>
      <c r="Q65" s="186">
        <f>number!Q65/number!$B65*100</f>
        <v>5.7202158572021586</v>
      </c>
      <c r="R65" s="72">
        <f>number!R65/number!$B65*100</f>
        <v>6.5421336654213365</v>
      </c>
      <c r="S65" s="178">
        <f>number!S65/number!$B65*100</f>
        <v>2.083852220838522</v>
      </c>
      <c r="T65" s="149">
        <f>number!T65/number!$B65*100</f>
        <v>0.97135740971357409</v>
      </c>
      <c r="U65" s="73">
        <f>number!U65/number!$B65*100</f>
        <v>1.4279784142797842</v>
      </c>
      <c r="V65" s="64"/>
      <c r="W65" s="64"/>
      <c r="X65" s="64"/>
      <c r="Y65" s="64"/>
      <c r="Z65" s="64"/>
      <c r="AA65" s="64"/>
      <c r="AB65" s="64"/>
      <c r="AC65" s="64"/>
      <c r="AD65" s="64"/>
    </row>
    <row r="66" spans="1:30" ht="10.25" customHeight="1" x14ac:dyDescent="0.2">
      <c r="A66" s="136" t="s">
        <v>85</v>
      </c>
      <c r="B66" s="154">
        <f>number!B66</f>
        <v>11062</v>
      </c>
      <c r="C66" s="72">
        <f>number!C66/number!$B66*100</f>
        <v>59.772193093473149</v>
      </c>
      <c r="D66" s="72">
        <f>number!D66/number!$B66*100</f>
        <v>2.0159103236304468</v>
      </c>
      <c r="E66" s="72">
        <f>number!E66/number!$B66*100</f>
        <v>0</v>
      </c>
      <c r="F66" s="72">
        <f>number!F66/number!$B66*100</f>
        <v>0.15367926233954077</v>
      </c>
      <c r="G66" s="178">
        <f>number!G66/number!$B66*100</f>
        <v>4.7730970891339721</v>
      </c>
      <c r="H66" s="186">
        <f>number!H66/number!$B66*100</f>
        <v>3.3809437714698971</v>
      </c>
      <c r="I66" s="72">
        <f>number!I66/number!$B66*100</f>
        <v>0.3615982643283312</v>
      </c>
      <c r="J66" s="72">
        <f>number!J66/number!$B66*100</f>
        <v>1.0847947929849937</v>
      </c>
      <c r="K66" s="178">
        <f>number!K66/number!$B66*100</f>
        <v>1.0757548363767853</v>
      </c>
      <c r="L66" s="186">
        <f>number!L66/number!$B66*100</f>
        <v>2.6577472428132345</v>
      </c>
      <c r="M66" s="72">
        <f>number!M66/number!$B66*100</f>
        <v>6.5087687579099622</v>
      </c>
      <c r="N66" s="72">
        <f>number!N66/number!$B66*100</f>
        <v>0.92207557403724461</v>
      </c>
      <c r="O66" s="72">
        <f>number!O66/number!$B66*100</f>
        <v>1.9435906707647805</v>
      </c>
      <c r="P66" s="178">
        <f>number!P66/number!$B66*100</f>
        <v>1.8893509311155305</v>
      </c>
      <c r="Q66" s="186">
        <f>number!Q66/number!$B66*100</f>
        <v>3.5798228168504789</v>
      </c>
      <c r="R66" s="72">
        <f>number!R66/number!$B66*100</f>
        <v>5.5324534442234672</v>
      </c>
      <c r="S66" s="178">
        <f>number!S66/number!$B66*100</f>
        <v>1.7266317121677817</v>
      </c>
      <c r="T66" s="149">
        <f>number!T66/number!$B66*100</f>
        <v>0.64183691918278796</v>
      </c>
      <c r="U66" s="73">
        <f>number!U66/number!$B66*100</f>
        <v>1.9797504971976136</v>
      </c>
      <c r="V66" s="64"/>
      <c r="W66" s="64"/>
      <c r="X66" s="64"/>
      <c r="Y66" s="64"/>
      <c r="Z66" s="64"/>
      <c r="AA66" s="64"/>
      <c r="AB66" s="64"/>
      <c r="AC66" s="64"/>
      <c r="AD66" s="64"/>
    </row>
    <row r="67" spans="1:30" ht="10.25" customHeight="1" x14ac:dyDescent="0.2">
      <c r="A67" s="136" t="s">
        <v>25</v>
      </c>
      <c r="B67" s="154">
        <f>number!B67</f>
        <v>21377</v>
      </c>
      <c r="C67" s="72">
        <f>number!C67/number!$B67*100</f>
        <v>53.468681292978438</v>
      </c>
      <c r="D67" s="72">
        <f>number!D67/number!$B67*100</f>
        <v>1.7963231510501942</v>
      </c>
      <c r="E67" s="72">
        <f>number!E67/number!$B67*100</f>
        <v>1.4033774617579643E-2</v>
      </c>
      <c r="F67" s="72">
        <f>number!F67/number!$B67*100</f>
        <v>0.16840529541095572</v>
      </c>
      <c r="G67" s="178">
        <f>number!G67/number!$B67*100</f>
        <v>4.5656546755859102</v>
      </c>
      <c r="H67" s="186">
        <f>number!H67/number!$B67*100</f>
        <v>2.9283809702016184</v>
      </c>
      <c r="I67" s="72">
        <f>number!I67/number!$B67*100</f>
        <v>0.58474060906581848</v>
      </c>
      <c r="J67" s="72">
        <f>number!J67/number!$B67*100</f>
        <v>1.239650091219535</v>
      </c>
      <c r="K67" s="178">
        <f>number!K67/number!$B67*100</f>
        <v>1.0572110211909997</v>
      </c>
      <c r="L67" s="186">
        <f>number!L67/number!$B67*100</f>
        <v>10.530008888057257</v>
      </c>
      <c r="M67" s="72">
        <f>number!M67/number!$B67*100</f>
        <v>3.859288019834402</v>
      </c>
      <c r="N67" s="72">
        <f>number!N67/number!$B67*100</f>
        <v>1.0151096973382607</v>
      </c>
      <c r="O67" s="72">
        <f>number!O67/number!$B67*100</f>
        <v>1.1460915937690042</v>
      </c>
      <c r="P67" s="178">
        <f>number!P67/number!$B67*100</f>
        <v>2.8722458717313</v>
      </c>
      <c r="Q67" s="186">
        <f>number!Q67/number!$B67*100</f>
        <v>4.4112831547925344</v>
      </c>
      <c r="R67" s="72">
        <f>number!R67/number!$B67*100</f>
        <v>4.0370491649904103</v>
      </c>
      <c r="S67" s="178">
        <f>number!S67/number!$B67*100</f>
        <v>1.272395565327221</v>
      </c>
      <c r="T67" s="149">
        <f>number!T67/number!$B67*100</f>
        <v>1.2069046171118492</v>
      </c>
      <c r="U67" s="73">
        <f>number!U67/number!$B67*100</f>
        <v>3.8265425457267153</v>
      </c>
      <c r="V67" s="64"/>
      <c r="W67" s="64"/>
      <c r="X67" s="64"/>
      <c r="Y67" s="64"/>
      <c r="Z67" s="64"/>
      <c r="AA67" s="64"/>
      <c r="AB67" s="64"/>
      <c r="AC67" s="64"/>
      <c r="AD67" s="64"/>
    </row>
    <row r="68" spans="1:30" ht="10.25" customHeight="1" x14ac:dyDescent="0.2">
      <c r="A68" s="136" t="s">
        <v>86</v>
      </c>
      <c r="B68" s="154">
        <f>number!B68</f>
        <v>10320</v>
      </c>
      <c r="C68" s="72">
        <f>number!C68/number!$B68*100</f>
        <v>81.531007751937992</v>
      </c>
      <c r="D68" s="72">
        <f>number!D68/number!$B68*100</f>
        <v>1.1046511627906976</v>
      </c>
      <c r="E68" s="72">
        <f>number!E68/number!$B68*100</f>
        <v>0</v>
      </c>
      <c r="F68" s="72">
        <f>number!F68/number!$B68*100</f>
        <v>0</v>
      </c>
      <c r="G68" s="178">
        <f>number!G68/number!$B68*100</f>
        <v>1.7441860465116279</v>
      </c>
      <c r="H68" s="186">
        <f>number!H68/number!$B68*100</f>
        <v>3.6046511627906979</v>
      </c>
      <c r="I68" s="72">
        <f>number!I68/number!$B68*100</f>
        <v>0.35852713178294571</v>
      </c>
      <c r="J68" s="72">
        <f>number!J68/number!$B68*100</f>
        <v>1.1337209302325582</v>
      </c>
      <c r="K68" s="178">
        <f>number!K68/number!$B68*100</f>
        <v>0.68798449612403101</v>
      </c>
      <c r="L68" s="186">
        <f>number!L68/number!$B68*100</f>
        <v>0.93023255813953487</v>
      </c>
      <c r="M68" s="72">
        <f>number!M68/number!$B68*100</f>
        <v>0.62984496124031009</v>
      </c>
      <c r="N68" s="72">
        <f>number!N68/number!$B68*100</f>
        <v>0.25193798449612403</v>
      </c>
      <c r="O68" s="72">
        <f>number!O68/number!$B68*100</f>
        <v>0.46511627906976744</v>
      </c>
      <c r="P68" s="178">
        <f>number!P68/number!$B68*100</f>
        <v>0.60077519379844957</v>
      </c>
      <c r="Q68" s="186">
        <f>number!Q68/number!$B68*100</f>
        <v>2.7616279069767442</v>
      </c>
      <c r="R68" s="72">
        <f>number!R68/number!$B68*100</f>
        <v>2.5290697674418605</v>
      </c>
      <c r="S68" s="178">
        <f>number!S68/number!$B68*100</f>
        <v>0.67829457364341084</v>
      </c>
      <c r="T68" s="149">
        <f>number!T68/number!$B68*100</f>
        <v>0.35852713178294571</v>
      </c>
      <c r="U68" s="73">
        <f>number!U68/number!$B68*100</f>
        <v>0.62984496124031009</v>
      </c>
      <c r="V68" s="64"/>
      <c r="W68" s="64"/>
      <c r="X68" s="64"/>
      <c r="Y68" s="64"/>
      <c r="Z68" s="64"/>
      <c r="AA68" s="64"/>
      <c r="AB68" s="64"/>
      <c r="AC68" s="64"/>
      <c r="AD68" s="64"/>
    </row>
    <row r="69" spans="1:30" ht="10.25" customHeight="1" x14ac:dyDescent="0.2">
      <c r="A69" s="136" t="s">
        <v>26</v>
      </c>
      <c r="B69" s="154">
        <f>number!B69</f>
        <v>12325</v>
      </c>
      <c r="C69" s="72">
        <f>number!C69/number!$B69*100</f>
        <v>72.600405679513187</v>
      </c>
      <c r="D69" s="72">
        <f>number!D69/number!$B69*100</f>
        <v>1.2819472616632859</v>
      </c>
      <c r="E69" s="72">
        <f>number!E69/number!$B69*100</f>
        <v>8.1135902636916835E-3</v>
      </c>
      <c r="F69" s="72">
        <f>number!F69/number!$B69*100</f>
        <v>6.4908722109533468E-2</v>
      </c>
      <c r="G69" s="178">
        <f>number!G69/number!$B69*100</f>
        <v>3.3509127789046653</v>
      </c>
      <c r="H69" s="186">
        <f>number!H69/number!$B69*100</f>
        <v>4.8924949290060855</v>
      </c>
      <c r="I69" s="72">
        <f>number!I69/number!$B69*100</f>
        <v>0.30831643002028397</v>
      </c>
      <c r="J69" s="72">
        <f>number!J69/number!$B69*100</f>
        <v>1.1521298174442192</v>
      </c>
      <c r="K69" s="178">
        <f>number!K69/number!$B69*100</f>
        <v>1.0709939148073022</v>
      </c>
      <c r="L69" s="186">
        <f>number!L69/number!$B69*100</f>
        <v>0.43813387423935091</v>
      </c>
      <c r="M69" s="72">
        <f>number!M69/number!$B69*100</f>
        <v>4.5111561866125767</v>
      </c>
      <c r="N69" s="72">
        <f>number!N69/number!$B69*100</f>
        <v>0.61663286004056794</v>
      </c>
      <c r="O69" s="72">
        <f>number!O69/number!$B69*100</f>
        <v>0.1460446247464503</v>
      </c>
      <c r="P69" s="178">
        <f>number!P69/number!$B69*100</f>
        <v>1.1602434077079107</v>
      </c>
      <c r="Q69" s="186">
        <f>number!Q69/number!$B69*100</f>
        <v>2.4989858012170387</v>
      </c>
      <c r="R69" s="72">
        <f>number!R69/number!$B69*100</f>
        <v>3.3509127789046653</v>
      </c>
      <c r="S69" s="178">
        <f>number!S69/number!$B69*100</f>
        <v>1.2738336713995944</v>
      </c>
      <c r="T69" s="149">
        <f>number!T69/number!$B69*100</f>
        <v>0.35699797160243407</v>
      </c>
      <c r="U69" s="73">
        <f>number!U69/number!$B69*100</f>
        <v>0.91683569979716018</v>
      </c>
      <c r="V69" s="64"/>
      <c r="W69" s="64"/>
      <c r="X69" s="64"/>
      <c r="Y69" s="64"/>
      <c r="Z69" s="64"/>
      <c r="AA69" s="64"/>
      <c r="AB69" s="64"/>
      <c r="AC69" s="64"/>
      <c r="AD69" s="64"/>
    </row>
    <row r="70" spans="1:30" ht="10.25" customHeight="1" x14ac:dyDescent="0.2">
      <c r="A70" s="136" t="s">
        <v>27</v>
      </c>
      <c r="B70" s="154">
        <f>number!B70</f>
        <v>19939</v>
      </c>
      <c r="C70" s="72">
        <f>number!C70/number!$B70*100</f>
        <v>68.794824213852252</v>
      </c>
      <c r="D70" s="72">
        <f>number!D70/number!$B70*100</f>
        <v>2.1064245950147953</v>
      </c>
      <c r="E70" s="72">
        <f>number!E70/number!$B70*100</f>
        <v>2.0061186619188525E-2</v>
      </c>
      <c r="F70" s="72">
        <f>number!F70/number!$B70*100</f>
        <v>7.0214153167159829E-2</v>
      </c>
      <c r="G70" s="178">
        <f>number!G70/number!$B70*100</f>
        <v>3.1847133757961785</v>
      </c>
      <c r="H70" s="186">
        <f>number!H70/number!$B70*100</f>
        <v>2.0763328150860123</v>
      </c>
      <c r="I70" s="72">
        <f>number!I70/number!$B70*100</f>
        <v>0.2206730528110738</v>
      </c>
      <c r="J70" s="72">
        <f>number!J70/number!$B70*100</f>
        <v>1.0481970008526005</v>
      </c>
      <c r="K70" s="178">
        <f>number!K70/number!$B70*100</f>
        <v>0.65700386177842418</v>
      </c>
      <c r="L70" s="186">
        <f>number!L70/number!$B70*100</f>
        <v>2.7082601935904509</v>
      </c>
      <c r="M70" s="72">
        <f>number!M70/number!$B70*100</f>
        <v>8.435728973368775</v>
      </c>
      <c r="N70" s="72">
        <f>number!N70/number!$B70*100</f>
        <v>3.1445910025578012</v>
      </c>
      <c r="O70" s="72">
        <f>number!O70/number!$B70*100</f>
        <v>0.31596368925221929</v>
      </c>
      <c r="P70" s="178">
        <f>number!P70/number!$B70*100</f>
        <v>1.4494207332363709</v>
      </c>
      <c r="Q70" s="186">
        <f>number!Q70/number!$B70*100</f>
        <v>1.8004914990721699</v>
      </c>
      <c r="R70" s="72">
        <f>number!R70/number!$B70*100</f>
        <v>1.715231455940619</v>
      </c>
      <c r="S70" s="178">
        <f>number!S70/number!$B70*100</f>
        <v>0.49149907217011884</v>
      </c>
      <c r="T70" s="149">
        <f>number!T70/number!$B70*100</f>
        <v>0.59682030192085866</v>
      </c>
      <c r="U70" s="73">
        <f>number!U70/number!$B70*100</f>
        <v>1.1635488239129343</v>
      </c>
      <c r="V70" s="64"/>
      <c r="W70" s="64"/>
      <c r="X70" s="64"/>
      <c r="Y70" s="64"/>
      <c r="Z70" s="64"/>
      <c r="AA70" s="64"/>
      <c r="AB70" s="64"/>
      <c r="AC70" s="64"/>
      <c r="AD70" s="64"/>
    </row>
    <row r="71" spans="1:30" ht="10.25" customHeight="1" x14ac:dyDescent="0.2">
      <c r="A71" s="136" t="s">
        <v>87</v>
      </c>
      <c r="B71" s="154">
        <f>number!B71</f>
        <v>21969</v>
      </c>
      <c r="C71" s="72">
        <f>number!C71/number!$B71*100</f>
        <v>4.0238517911602711</v>
      </c>
      <c r="D71" s="72">
        <f>number!D71/number!$B71*100</f>
        <v>0.53256861941827116</v>
      </c>
      <c r="E71" s="72">
        <f>number!E71/number!$B71*100</f>
        <v>6.8278028130547591E-2</v>
      </c>
      <c r="F71" s="72">
        <f>number!F71/number!$B71*100</f>
        <v>9.558923938276663E-2</v>
      </c>
      <c r="G71" s="178">
        <f>number!G71/number!$B71*100</f>
        <v>1.1834858209294914</v>
      </c>
      <c r="H71" s="186">
        <f>number!H71/number!$B71*100</f>
        <v>0.50070553962401565</v>
      </c>
      <c r="I71" s="72">
        <f>number!I71/number!$B71*100</f>
        <v>0.25035276981200782</v>
      </c>
      <c r="J71" s="72">
        <f>number!J71/number!$B71*100</f>
        <v>0.64181346442714737</v>
      </c>
      <c r="K71" s="178">
        <f>number!K71/number!$B71*100</f>
        <v>0.84664754881879012</v>
      </c>
      <c r="L71" s="186">
        <f>number!L71/number!$B71*100</f>
        <v>1.3701124311529884</v>
      </c>
      <c r="M71" s="72">
        <f>number!M71/number!$B71*100</f>
        <v>50.748782375165</v>
      </c>
      <c r="N71" s="72">
        <f>number!N71/number!$B71*100</f>
        <v>17.447312121625927</v>
      </c>
      <c r="O71" s="72">
        <f>number!O71/number!$B71*100</f>
        <v>8.6485502298693617E-2</v>
      </c>
      <c r="P71" s="178">
        <f>number!P71/number!$B71*100</f>
        <v>4.6793208612135286</v>
      </c>
      <c r="Q71" s="186">
        <f>number!Q71/number!$B71*100</f>
        <v>8.3981974600573537</v>
      </c>
      <c r="R71" s="72">
        <f>number!R71/number!$B71*100</f>
        <v>1.3883199053211344</v>
      </c>
      <c r="S71" s="178">
        <f>number!S71/number!$B71*100</f>
        <v>0.49615367108197916</v>
      </c>
      <c r="T71" s="149">
        <f>number!T71/number!$B71*100</f>
        <v>3.0406481860803862</v>
      </c>
      <c r="U71" s="73">
        <f>number!U71/number!$B71*100</f>
        <v>4.2013746642996956</v>
      </c>
      <c r="V71" s="64"/>
      <c r="W71" s="64"/>
      <c r="X71" s="64"/>
      <c r="Y71" s="64"/>
      <c r="Z71" s="64"/>
      <c r="AA71" s="64"/>
      <c r="AB71" s="64"/>
      <c r="AC71" s="64"/>
      <c r="AD71" s="64"/>
    </row>
    <row r="72" spans="1:30" ht="10.25" customHeight="1" x14ac:dyDescent="0.2">
      <c r="A72" s="136" t="s">
        <v>88</v>
      </c>
      <c r="B72" s="154">
        <f>number!B72</f>
        <v>25478</v>
      </c>
      <c r="C72" s="72">
        <f>number!C72/number!$B72*100</f>
        <v>22.556715597770626</v>
      </c>
      <c r="D72" s="72">
        <f>number!D72/number!$B72*100</f>
        <v>0.93021430253552084</v>
      </c>
      <c r="E72" s="72">
        <f>number!E72/number!$B72*100</f>
        <v>0.18447287856189654</v>
      </c>
      <c r="F72" s="72">
        <f>number!F72/number!$B72*100</f>
        <v>0.3336211633566214</v>
      </c>
      <c r="G72" s="178">
        <f>number!G72/number!$B72*100</f>
        <v>7.9205589135724939</v>
      </c>
      <c r="H72" s="186">
        <f>number!H72/number!$B72*100</f>
        <v>2.3117984143182353</v>
      </c>
      <c r="I72" s="72">
        <f>number!I72/number!$B72*100</f>
        <v>0.63976764267210928</v>
      </c>
      <c r="J72" s="72">
        <f>number!J72/number!$B72*100</f>
        <v>1.0322631289740167</v>
      </c>
      <c r="K72" s="178">
        <f>number!K72/number!$B72*100</f>
        <v>1.7583797786325457</v>
      </c>
      <c r="L72" s="186">
        <f>number!L72/number!$B72*100</f>
        <v>13.183923384881075</v>
      </c>
      <c r="M72" s="72">
        <f>number!M72/number!$B72*100</f>
        <v>11.068372713713792</v>
      </c>
      <c r="N72" s="72">
        <f>number!N72/number!$B72*100</f>
        <v>3.4186356856896145</v>
      </c>
      <c r="O72" s="72">
        <f>number!O72/number!$B72*100</f>
        <v>1.3501844728785619</v>
      </c>
      <c r="P72" s="178">
        <f>number!P72/number!$B72*100</f>
        <v>3.4814349634979194</v>
      </c>
      <c r="Q72" s="186">
        <f>number!Q72/number!$B72*100</f>
        <v>11.327419734673052</v>
      </c>
      <c r="R72" s="72">
        <f>number!R72/number!$B72*100</f>
        <v>9.7966873380956123</v>
      </c>
      <c r="S72" s="178">
        <f>number!S72/number!$B72*100</f>
        <v>2.4452468796608837</v>
      </c>
      <c r="T72" s="149">
        <f>number!T72/number!$B72*100</f>
        <v>1.3148598791113904</v>
      </c>
      <c r="U72" s="73">
        <f>number!U72/number!$B72*100</f>
        <v>4.9454431274040349</v>
      </c>
      <c r="V72" s="64"/>
      <c r="W72" s="64"/>
      <c r="X72" s="64"/>
      <c r="Y72" s="64"/>
      <c r="Z72" s="64"/>
      <c r="AA72" s="64"/>
      <c r="AB72" s="64"/>
      <c r="AC72" s="64"/>
      <c r="AD72" s="64"/>
    </row>
    <row r="73" spans="1:30" ht="10.25" customHeight="1" x14ac:dyDescent="0.2">
      <c r="A73" s="136" t="s">
        <v>32</v>
      </c>
      <c r="B73" s="154">
        <f>number!B73</f>
        <v>10781</v>
      </c>
      <c r="C73" s="72">
        <f>number!C73/number!$B73*100</f>
        <v>55.607086541137186</v>
      </c>
      <c r="D73" s="72">
        <f>number!D73/number!$B73*100</f>
        <v>2.3003431963639733</v>
      </c>
      <c r="E73" s="72">
        <f>number!E73/number!$B73*100</f>
        <v>9.2755774046934421E-3</v>
      </c>
      <c r="F73" s="72">
        <f>number!F73/number!$B73*100</f>
        <v>0.1113069288563213</v>
      </c>
      <c r="G73" s="178">
        <f>number!G73/number!$B73*100</f>
        <v>4.4708283090622389</v>
      </c>
      <c r="H73" s="186">
        <f>number!H73/number!$B73*100</f>
        <v>2.0499026064372505</v>
      </c>
      <c r="I73" s="72">
        <f>number!I73/number!$B73*100</f>
        <v>0.15768481587978853</v>
      </c>
      <c r="J73" s="72">
        <f>number!J73/number!$B73*100</f>
        <v>1.1872739078007606</v>
      </c>
      <c r="K73" s="178">
        <f>number!K73/number!$B73*100</f>
        <v>1.1316204433726</v>
      </c>
      <c r="L73" s="186">
        <f>number!L73/number!$B73*100</f>
        <v>4.1276319450885817</v>
      </c>
      <c r="M73" s="72">
        <f>number!M73/number!$B73*100</f>
        <v>14.562656525368704</v>
      </c>
      <c r="N73" s="72">
        <f>number!N73/number!$B73*100</f>
        <v>4.0070494388275666</v>
      </c>
      <c r="O73" s="72">
        <f>number!O73/number!$B73*100</f>
        <v>0.16696039328448195</v>
      </c>
      <c r="P73" s="178">
        <f>number!P73/number!$B73*100</f>
        <v>2.3838233930062147</v>
      </c>
      <c r="Q73" s="186">
        <f>number!Q73/number!$B73*100</f>
        <v>1.9849735646043964</v>
      </c>
      <c r="R73" s="72">
        <f>number!R73/number!$B73*100</f>
        <v>1.9571468323903163</v>
      </c>
      <c r="S73" s="178">
        <f>number!S73/number!$B73*100</f>
        <v>0.59363695390038029</v>
      </c>
      <c r="T73" s="149">
        <f>number!T73/number!$B73*100</f>
        <v>1.0388646693256656</v>
      </c>
      <c r="U73" s="73">
        <f>number!U73/number!$B73*100</f>
        <v>2.1519339578888785</v>
      </c>
      <c r="V73" s="64"/>
      <c r="W73" s="64"/>
      <c r="X73" s="64"/>
      <c r="Y73" s="64"/>
      <c r="Z73" s="64"/>
      <c r="AA73" s="64"/>
      <c r="AB73" s="64"/>
      <c r="AC73" s="64"/>
      <c r="AD73" s="64"/>
    </row>
    <row r="74" spans="1:30" ht="10.25" customHeight="1" x14ac:dyDescent="0.2">
      <c r="A74" s="136" t="s">
        <v>89</v>
      </c>
      <c r="B74" s="154">
        <f>number!B74</f>
        <v>27328</v>
      </c>
      <c r="C74" s="72">
        <f>number!C74/number!$B74*100</f>
        <v>6.7403395784543321</v>
      </c>
      <c r="D74" s="72">
        <f>number!D74/number!$B74*100</f>
        <v>0.54888758782201408</v>
      </c>
      <c r="E74" s="72">
        <f>number!E74/number!$B74*100</f>
        <v>5.8548009367681501E-2</v>
      </c>
      <c r="F74" s="72">
        <f>number!F74/number!$B74*100</f>
        <v>0.28542154566744732</v>
      </c>
      <c r="G74" s="178">
        <f>number!G74/number!$B74*100</f>
        <v>1.8808548009367683</v>
      </c>
      <c r="H74" s="186">
        <f>number!H74/number!$B74*100</f>
        <v>1.1673009367681499</v>
      </c>
      <c r="I74" s="72">
        <f>number!I74/number!$B74*100</f>
        <v>0.2963992974238876</v>
      </c>
      <c r="J74" s="72">
        <f>number!J74/number!$B74*100</f>
        <v>1.2002341920374706</v>
      </c>
      <c r="K74" s="178">
        <f>number!K74/number!$B74*100</f>
        <v>0.93310889929742391</v>
      </c>
      <c r="L74" s="186">
        <f>number!L74/number!$B74*100</f>
        <v>3.4689695550351285</v>
      </c>
      <c r="M74" s="72">
        <f>number!M74/number!$B74*100</f>
        <v>47.164080796252925</v>
      </c>
      <c r="N74" s="72">
        <f>number!N74/number!$B74*100</f>
        <v>11.588846604215457</v>
      </c>
      <c r="O74" s="72">
        <f>number!O74/number!$B74*100</f>
        <v>0.2415105386416862</v>
      </c>
      <c r="P74" s="178">
        <f>number!P74/number!$B74*100</f>
        <v>3.5933840749414516</v>
      </c>
      <c r="Q74" s="186">
        <f>number!Q74/number!$B74*100</f>
        <v>6.2426814988290396</v>
      </c>
      <c r="R74" s="72">
        <f>number!R74/number!$B74*100</f>
        <v>2.2833723653395785</v>
      </c>
      <c r="S74" s="178">
        <f>number!S74/number!$B74*100</f>
        <v>0.83064988290398134</v>
      </c>
      <c r="T74" s="149">
        <f>number!T74/number!$B74*100</f>
        <v>8.1894028103044505</v>
      </c>
      <c r="U74" s="73">
        <f>number!U74/number!$B74*100</f>
        <v>3.2860070257611245</v>
      </c>
      <c r="V74" s="64"/>
      <c r="W74" s="64"/>
      <c r="X74" s="64"/>
      <c r="Y74" s="64"/>
      <c r="Z74" s="64"/>
      <c r="AA74" s="64"/>
      <c r="AB74" s="64"/>
      <c r="AC74" s="64"/>
      <c r="AD74" s="64"/>
    </row>
    <row r="75" spans="1:30" ht="10.25" customHeight="1" x14ac:dyDescent="0.2">
      <c r="A75" s="136" t="s">
        <v>90</v>
      </c>
      <c r="B75" s="154">
        <f>number!B75</f>
        <v>21461</v>
      </c>
      <c r="C75" s="72">
        <f>number!C75/number!$B75*100</f>
        <v>4.9019151018125902</v>
      </c>
      <c r="D75" s="72">
        <f>number!D75/number!$B75*100</f>
        <v>0.67098457667396671</v>
      </c>
      <c r="E75" s="72">
        <f>number!E75/number!$B75*100</f>
        <v>5.5915381389497233E-2</v>
      </c>
      <c r="F75" s="72">
        <f>number!F75/number!$B75*100</f>
        <v>0.11649037789478588</v>
      </c>
      <c r="G75" s="178">
        <f>number!G75/number!$B75*100</f>
        <v>2.1806998741903918</v>
      </c>
      <c r="H75" s="186">
        <f>number!H75/number!$B75*100</f>
        <v>0.44732305111597787</v>
      </c>
      <c r="I75" s="72">
        <f>number!I75/number!$B75*100</f>
        <v>0.19570383486324028</v>
      </c>
      <c r="J75" s="72">
        <f>number!J75/number!$B75*100</f>
        <v>0.80145379991612697</v>
      </c>
      <c r="K75" s="178">
        <f>number!K75/number!$B75*100</f>
        <v>0.72224034294767259</v>
      </c>
      <c r="L75" s="186">
        <f>number!L75/number!$B75*100</f>
        <v>5.4424304552443967</v>
      </c>
      <c r="M75" s="72">
        <f>number!M75/number!$B75*100</f>
        <v>63.412702110805654</v>
      </c>
      <c r="N75" s="72">
        <f>number!N75/number!$B75*100</f>
        <v>4.9438516378547135</v>
      </c>
      <c r="O75" s="72">
        <f>number!O75/number!$B75*100</f>
        <v>0.17240575928428312</v>
      </c>
      <c r="P75" s="178">
        <f>number!P75/number!$B75*100</f>
        <v>4.3241228274544525</v>
      </c>
      <c r="Q75" s="186">
        <f>number!Q75/number!$B75*100</f>
        <v>3.0753459764223479</v>
      </c>
      <c r="R75" s="72">
        <f>number!R75/number!$B75*100</f>
        <v>1.6541633661059596</v>
      </c>
      <c r="S75" s="178">
        <f>number!S75/number!$B75*100</f>
        <v>0.44266343600018637</v>
      </c>
      <c r="T75" s="149">
        <f>number!T75/number!$B75*100</f>
        <v>2.7118959973906156</v>
      </c>
      <c r="U75" s="73">
        <f>number!U75/number!$B75*100</f>
        <v>3.727692092633148</v>
      </c>
      <c r="V75" s="64"/>
      <c r="W75" s="64"/>
      <c r="X75" s="64"/>
      <c r="Y75" s="64"/>
      <c r="Z75" s="64"/>
      <c r="AA75" s="64"/>
      <c r="AB75" s="64"/>
      <c r="AC75" s="64"/>
      <c r="AD75" s="64"/>
    </row>
    <row r="76" spans="1:30" ht="10.25" customHeight="1" x14ac:dyDescent="0.2">
      <c r="A76" s="136" t="s">
        <v>91</v>
      </c>
      <c r="B76" s="154">
        <f>number!B76</f>
        <v>10120</v>
      </c>
      <c r="C76" s="72">
        <f>number!C76/number!$B76*100</f>
        <v>64.584980237154156</v>
      </c>
      <c r="D76" s="72">
        <f>number!D76/number!$B76*100</f>
        <v>2.4110671936758892</v>
      </c>
      <c r="E76" s="72">
        <f>number!E76/number!$B76*100</f>
        <v>0.17786561264822134</v>
      </c>
      <c r="F76" s="72">
        <f>number!F76/number!$B76*100</f>
        <v>1.9762845849802372E-2</v>
      </c>
      <c r="G76" s="178">
        <f>number!G76/number!$B76*100</f>
        <v>4.8715415019762851</v>
      </c>
      <c r="H76" s="186">
        <f>number!H76/number!$B76*100</f>
        <v>2.7865612648221343</v>
      </c>
      <c r="I76" s="72">
        <f>number!I76/number!$B76*100</f>
        <v>0.2865612648221344</v>
      </c>
      <c r="J76" s="72">
        <f>number!J76/number!$B76*100</f>
        <v>1.2351778656126482</v>
      </c>
      <c r="K76" s="178">
        <f>number!K76/number!$B76*100</f>
        <v>1.3537549407114624</v>
      </c>
      <c r="L76" s="186">
        <f>number!L76/number!$B76*100</f>
        <v>2.8656126482213438</v>
      </c>
      <c r="M76" s="72">
        <f>number!M76/number!$B76*100</f>
        <v>6.1758893280632412</v>
      </c>
      <c r="N76" s="72">
        <f>number!N76/number!$B76*100</f>
        <v>2.6778656126482216</v>
      </c>
      <c r="O76" s="72">
        <f>number!O76/number!$B76*100</f>
        <v>0.70158102766798425</v>
      </c>
      <c r="P76" s="178">
        <f>number!P76/number!$B76*100</f>
        <v>1.3438735177865613</v>
      </c>
      <c r="Q76" s="186">
        <f>number!Q76/number!$B76*100</f>
        <v>2.5889328063241108</v>
      </c>
      <c r="R76" s="72">
        <f>number!R76/number!$B76*100</f>
        <v>2.6185770750988144</v>
      </c>
      <c r="S76" s="178">
        <f>number!S76/number!$B76*100</f>
        <v>0.81027667984189722</v>
      </c>
      <c r="T76" s="149">
        <f>number!T76/number!$B76*100</f>
        <v>0.80039525691699609</v>
      </c>
      <c r="U76" s="73">
        <f>number!U76/number!$B76*100</f>
        <v>1.6897233201581028</v>
      </c>
      <c r="V76" s="64"/>
      <c r="W76" s="64"/>
      <c r="X76" s="64"/>
      <c r="Y76" s="64"/>
      <c r="Z76" s="64"/>
      <c r="AA76" s="64"/>
      <c r="AB76" s="64"/>
      <c r="AC76" s="64"/>
      <c r="AD76" s="64"/>
    </row>
    <row r="77" spans="1:30" ht="10.25" customHeight="1" x14ac:dyDescent="0.2">
      <c r="A77" s="136" t="s">
        <v>28</v>
      </c>
      <c r="B77" s="154">
        <f>number!B77</f>
        <v>23591</v>
      </c>
      <c r="C77" s="72">
        <f>number!C77/number!$B77*100</f>
        <v>37.993302530626089</v>
      </c>
      <c r="D77" s="72">
        <f>number!D77/number!$B77*100</f>
        <v>1.415794158789369</v>
      </c>
      <c r="E77" s="72">
        <f>number!E77/number!$B77*100</f>
        <v>0.10173371200881691</v>
      </c>
      <c r="F77" s="72">
        <f>number!F77/number!$B77*100</f>
        <v>0.26281208935611039</v>
      </c>
      <c r="G77" s="178">
        <f>number!G77/number!$B77*100</f>
        <v>9.2323343648001366</v>
      </c>
      <c r="H77" s="186">
        <f>number!H77/number!$B77*100</f>
        <v>3.1240727396040864</v>
      </c>
      <c r="I77" s="72">
        <f>number!I77/number!$B77*100</f>
        <v>0.52986308337925481</v>
      </c>
      <c r="J77" s="72">
        <f>number!J77/number!$B77*100</f>
        <v>1.0130982154211352</v>
      </c>
      <c r="K77" s="178">
        <f>number!K77/number!$B77*100</f>
        <v>1.3055826374464838</v>
      </c>
      <c r="L77" s="186">
        <f>number!L77/number!$B77*100</f>
        <v>3.4335127802975713</v>
      </c>
      <c r="M77" s="72">
        <f>number!M77/number!$B77*100</f>
        <v>13.97142978254419</v>
      </c>
      <c r="N77" s="72">
        <f>number!N77/number!$B77*100</f>
        <v>2.6323597982281379</v>
      </c>
      <c r="O77" s="72">
        <f>number!O77/number!$B77*100</f>
        <v>0.80115298206943319</v>
      </c>
      <c r="P77" s="178">
        <f>number!P77/number!$B77*100</f>
        <v>1.9329405281675216</v>
      </c>
      <c r="Q77" s="186">
        <f>number!Q77/number!$B77*100</f>
        <v>7.7317621126700864</v>
      </c>
      <c r="R77" s="72">
        <f>number!R77/number!$B77*100</f>
        <v>8.5795430460768944</v>
      </c>
      <c r="S77" s="178">
        <f>number!S77/number!$B77*100</f>
        <v>2.2762918061972783</v>
      </c>
      <c r="T77" s="149">
        <f>number!T77/number!$B77*100</f>
        <v>1.3649273027849604</v>
      </c>
      <c r="U77" s="73">
        <f>number!U77/number!$B77*100</f>
        <v>2.297486329532449</v>
      </c>
      <c r="V77" s="64"/>
      <c r="W77" s="64"/>
      <c r="X77" s="64"/>
      <c r="Y77" s="64"/>
      <c r="Z77" s="64"/>
      <c r="AA77" s="64"/>
      <c r="AB77" s="64"/>
      <c r="AC77" s="64"/>
      <c r="AD77" s="64"/>
    </row>
    <row r="78" spans="1:30" ht="10.25" customHeight="1" x14ac:dyDescent="0.2">
      <c r="A78" s="136" t="s">
        <v>29</v>
      </c>
      <c r="B78" s="154">
        <f>number!B78</f>
        <v>9330</v>
      </c>
      <c r="C78" s="72">
        <f>number!C78/number!$B78*100</f>
        <v>75.519828510182208</v>
      </c>
      <c r="D78" s="72">
        <f>number!D78/number!$B78*100</f>
        <v>1.3719185423365488</v>
      </c>
      <c r="E78" s="72">
        <f>number!E78/number!$B78*100</f>
        <v>2.1436227224008574E-2</v>
      </c>
      <c r="F78" s="72">
        <f>number!F78/number!$B78*100</f>
        <v>2.1436227224008574E-2</v>
      </c>
      <c r="G78" s="178">
        <f>number!G78/number!$B78*100</f>
        <v>2.3365487674169345</v>
      </c>
      <c r="H78" s="186">
        <f>number!H78/number!$B78*100</f>
        <v>0.84673097534833874</v>
      </c>
      <c r="I78" s="72">
        <f>number!I78/number!$B78*100</f>
        <v>0.10718113612004287</v>
      </c>
      <c r="J78" s="72">
        <f>number!J78/number!$B78*100</f>
        <v>0.99678456591639863</v>
      </c>
      <c r="K78" s="178">
        <f>number!K78/number!$B78*100</f>
        <v>0.37513397642015006</v>
      </c>
      <c r="L78" s="186">
        <f>number!L78/number!$B78*100</f>
        <v>10.67524115755627</v>
      </c>
      <c r="M78" s="72">
        <f>number!M78/number!$B78*100</f>
        <v>1.9935691318327973</v>
      </c>
      <c r="N78" s="72">
        <f>number!N78/number!$B78*100</f>
        <v>0.19292604501607716</v>
      </c>
      <c r="O78" s="72">
        <f>number!O78/number!$B78*100</f>
        <v>1.082529474812433</v>
      </c>
      <c r="P78" s="178">
        <f>number!P78/number!$B78*100</f>
        <v>0.96463022508038598</v>
      </c>
      <c r="Q78" s="186">
        <f>number!Q78/number!$B78*100</f>
        <v>0.52518756698821012</v>
      </c>
      <c r="R78" s="72">
        <f>number!R78/number!$B78*100</f>
        <v>0.91103965702036449</v>
      </c>
      <c r="S78" s="178">
        <f>number!S78/number!$B78*100</f>
        <v>0.38585209003215432</v>
      </c>
      <c r="T78" s="149">
        <f>number!T78/number!$B78*100</f>
        <v>0.26795284030010719</v>
      </c>
      <c r="U78" s="73">
        <f>number!U78/number!$B78*100</f>
        <v>1.4040728831725615</v>
      </c>
      <c r="V78" s="64"/>
      <c r="W78" s="64"/>
      <c r="X78" s="64"/>
      <c r="Y78" s="64"/>
      <c r="Z78" s="64"/>
      <c r="AA78" s="64"/>
      <c r="AB78" s="64"/>
      <c r="AC78" s="64"/>
      <c r="AD78" s="64"/>
    </row>
    <row r="79" spans="1:30" ht="10.25" customHeight="1" x14ac:dyDescent="0.2">
      <c r="A79" s="136" t="s">
        <v>92</v>
      </c>
      <c r="B79" s="154">
        <f>number!B79</f>
        <v>10143</v>
      </c>
      <c r="C79" s="72">
        <f>number!C79/number!$B79*100</f>
        <v>78.103125308094263</v>
      </c>
      <c r="D79" s="72">
        <f>number!D79/number!$B79*100</f>
        <v>1.1337868480725624</v>
      </c>
      <c r="E79" s="72">
        <f>number!E79/number!$B79*100</f>
        <v>5.9154096421177159E-2</v>
      </c>
      <c r="F79" s="72">
        <f>number!F79/number!$B79*100</f>
        <v>0</v>
      </c>
      <c r="G79" s="178">
        <f>number!G79/number!$B79*100</f>
        <v>1.7253278122843341</v>
      </c>
      <c r="H79" s="186">
        <f>number!H79/number!$B79*100</f>
        <v>1.4591343783890367</v>
      </c>
      <c r="I79" s="72">
        <f>number!I79/number!$B79*100</f>
        <v>0.12816720891255054</v>
      </c>
      <c r="J79" s="72">
        <f>number!J79/number!$B79*100</f>
        <v>1.2718130730553092</v>
      </c>
      <c r="K79" s="178">
        <f>number!K79/number!$B79*100</f>
        <v>0.70984915705412599</v>
      </c>
      <c r="L79" s="186">
        <f>number!L79/number!$B79*100</f>
        <v>6.3393473331361525</v>
      </c>
      <c r="M79" s="72">
        <f>number!M79/number!$B79*100</f>
        <v>1.7647638765651188</v>
      </c>
      <c r="N79" s="72">
        <f>number!N79/number!$B79*100</f>
        <v>0.43379670708863255</v>
      </c>
      <c r="O79" s="72">
        <f>number!O79/number!$B79*100</f>
        <v>1.2816720891255053</v>
      </c>
      <c r="P79" s="178">
        <f>number!P79/number!$B79*100</f>
        <v>1.3408261855466823</v>
      </c>
      <c r="Q79" s="186">
        <f>number!Q79/number!$B79*100</f>
        <v>0.77886226954549931</v>
      </c>
      <c r="R79" s="72">
        <f>number!R79/number!$B79*100</f>
        <v>0.90702947845804993</v>
      </c>
      <c r="S79" s="178">
        <f>number!S79/number!$B79*100</f>
        <v>0.26619343389529726</v>
      </c>
      <c r="T79" s="149">
        <f>number!T79/number!$B79*100</f>
        <v>0.53238686779059452</v>
      </c>
      <c r="U79" s="73">
        <f>number!U79/number!$B79*100</f>
        <v>1.7647638765651188</v>
      </c>
      <c r="V79" s="64"/>
      <c r="W79" s="64"/>
      <c r="X79" s="64"/>
      <c r="Y79" s="64"/>
      <c r="Z79" s="64"/>
      <c r="AA79" s="64"/>
      <c r="AB79" s="64"/>
      <c r="AC79" s="64"/>
      <c r="AD79" s="64"/>
    </row>
    <row r="80" spans="1:30" ht="10.25" customHeight="1" x14ac:dyDescent="0.2">
      <c r="A80" s="136" t="s">
        <v>93</v>
      </c>
      <c r="B80" s="154">
        <f>number!B80</f>
        <v>10037</v>
      </c>
      <c r="C80" s="72">
        <f>number!C80/number!$B80*100</f>
        <v>77.054896881538298</v>
      </c>
      <c r="D80" s="72">
        <f>number!D80/number!$B80*100</f>
        <v>1.3151340041845172</v>
      </c>
      <c r="E80" s="72">
        <f>number!E80/number!$B80*100</f>
        <v>9.9631363953372517E-3</v>
      </c>
      <c r="F80" s="72">
        <f>number!F80/number!$B80*100</f>
        <v>9.9631363953372517E-3</v>
      </c>
      <c r="G80" s="178">
        <f>number!G80/number!$B80*100</f>
        <v>3.4173557836006778</v>
      </c>
      <c r="H80" s="186">
        <f>number!H80/number!$B80*100</f>
        <v>3.2579456012752814</v>
      </c>
      <c r="I80" s="72">
        <f>number!I80/number!$B80*100</f>
        <v>0.1693733187207333</v>
      </c>
      <c r="J80" s="72">
        <f>number!J80/number!$B80*100</f>
        <v>1.0162399123243997</v>
      </c>
      <c r="K80" s="178">
        <f>number!K80/number!$B80*100</f>
        <v>0.72730895685961938</v>
      </c>
      <c r="L80" s="186">
        <f>number!L80/number!$B80*100</f>
        <v>3.2380193284846071</v>
      </c>
      <c r="M80" s="72">
        <f>number!M80/number!$B80*100</f>
        <v>2.0324798246487994</v>
      </c>
      <c r="N80" s="72">
        <f>number!N80/number!$B80*100</f>
        <v>0.3586729102321411</v>
      </c>
      <c r="O80" s="72">
        <f>number!O80/number!$B80*100</f>
        <v>0.60775132011557242</v>
      </c>
      <c r="P80" s="178">
        <f>number!P80/number!$B80*100</f>
        <v>1.1059081398824351</v>
      </c>
      <c r="Q80" s="186">
        <f>number!Q80/number!$B80*100</f>
        <v>1.7435488691840191</v>
      </c>
      <c r="R80" s="72">
        <f>number!R80/number!$B80*100</f>
        <v>2.0524060974394738</v>
      </c>
      <c r="S80" s="178">
        <f>number!S80/number!$B80*100</f>
        <v>0.72730895685961938</v>
      </c>
      <c r="T80" s="149">
        <f>number!T80/number!$B80*100</f>
        <v>0.3387466374414666</v>
      </c>
      <c r="U80" s="73">
        <f>number!U80/number!$B80*100</f>
        <v>0.81697718441765477</v>
      </c>
      <c r="V80" s="64"/>
      <c r="W80" s="64"/>
      <c r="X80" s="64"/>
      <c r="Y80" s="64"/>
      <c r="Z80" s="64"/>
      <c r="AA80" s="64"/>
      <c r="AB80" s="64"/>
      <c r="AC80" s="64"/>
      <c r="AD80" s="64"/>
    </row>
    <row r="81" spans="1:30" ht="10.25" customHeight="1" x14ac:dyDescent="0.2">
      <c r="A81" s="136" t="s">
        <v>94</v>
      </c>
      <c r="B81" s="154">
        <f>number!B81</f>
        <v>11967</v>
      </c>
      <c r="C81" s="72">
        <f>number!C81/number!$B81*100</f>
        <v>79.267986964151419</v>
      </c>
      <c r="D81" s="72">
        <f>number!D81/number!$B81*100</f>
        <v>1.2785159187766357</v>
      </c>
      <c r="E81" s="72">
        <f>number!E81/number!$B81*100</f>
        <v>8.3563131946185337E-3</v>
      </c>
      <c r="F81" s="72">
        <f>number!F81/number!$B81*100</f>
        <v>5.0137879167711202E-2</v>
      </c>
      <c r="G81" s="178">
        <f>number!G81/number!$B81*100</f>
        <v>1.7631820840645109</v>
      </c>
      <c r="H81" s="186">
        <f>number!H81/number!$B81*100</f>
        <v>1.2868722319712542</v>
      </c>
      <c r="I81" s="72">
        <f>number!I81/number!$B81*100</f>
        <v>0.20055151667084481</v>
      </c>
      <c r="J81" s="72">
        <f>number!J81/number!$B81*100</f>
        <v>0.81891869307261644</v>
      </c>
      <c r="K81" s="178">
        <f>number!K81/number!$B81*100</f>
        <v>0.47630985209325649</v>
      </c>
      <c r="L81" s="186">
        <f>number!L81/number!$B81*100</f>
        <v>6.4343611598562704</v>
      </c>
      <c r="M81" s="72">
        <f>number!M81/number!$B81*100</f>
        <v>1.8718141555945516</v>
      </c>
      <c r="N81" s="72">
        <f>number!N81/number!$B81*100</f>
        <v>0.32589621459012286</v>
      </c>
      <c r="O81" s="72">
        <f>number!O81/number!$B81*100</f>
        <v>1.2785159187766357</v>
      </c>
      <c r="P81" s="178">
        <f>number!P81/number!$B81*100</f>
        <v>0.9024818250188017</v>
      </c>
      <c r="Q81" s="186">
        <f>number!Q81/number!$B81*100</f>
        <v>0.85234394585109052</v>
      </c>
      <c r="R81" s="72">
        <f>number!R81/number!$B81*100</f>
        <v>1.2283780396089246</v>
      </c>
      <c r="S81" s="178">
        <f>number!S81/number!$B81*100</f>
        <v>0.25068939583855604</v>
      </c>
      <c r="T81" s="149">
        <f>number!T81/number!$B81*100</f>
        <v>0.40945934653630822</v>
      </c>
      <c r="U81" s="73">
        <f>number!U81/number!$B81*100</f>
        <v>1.2952285451658729</v>
      </c>
      <c r="V81" s="64"/>
      <c r="W81" s="64"/>
      <c r="X81" s="64"/>
      <c r="Y81" s="64"/>
      <c r="Z81" s="64"/>
      <c r="AA81" s="64"/>
      <c r="AB81" s="64"/>
      <c r="AC81" s="64"/>
      <c r="AD81" s="64"/>
    </row>
    <row r="82" spans="1:30" ht="10.25" customHeight="1" x14ac:dyDescent="0.2">
      <c r="A82" s="136" t="s">
        <v>33</v>
      </c>
      <c r="B82" s="154">
        <f>number!B82</f>
        <v>9485</v>
      </c>
      <c r="C82" s="72">
        <f>number!C82/number!$B82*100</f>
        <v>78.197153400105435</v>
      </c>
      <c r="D82" s="72">
        <f>number!D82/number!$B82*100</f>
        <v>1.7395888244596729</v>
      </c>
      <c r="E82" s="72">
        <f>number!E82/number!$B82*100</f>
        <v>1.0542962572482868E-2</v>
      </c>
      <c r="F82" s="72">
        <f>number!F82/number!$B82*100</f>
        <v>8.4343700579862943E-2</v>
      </c>
      <c r="G82" s="178">
        <f>number!G82/number!$B82*100</f>
        <v>3.4686346863468636</v>
      </c>
      <c r="H82" s="186">
        <f>number!H82/number!$B82*100</f>
        <v>1.3284132841328413</v>
      </c>
      <c r="I82" s="72">
        <f>number!I82/number!$B82*100</f>
        <v>0.2319451765946231</v>
      </c>
      <c r="J82" s="72">
        <f>number!J82/number!$B82*100</f>
        <v>1.0015814443858724</v>
      </c>
      <c r="K82" s="178">
        <f>number!K82/number!$B82*100</f>
        <v>0.7590933052187665</v>
      </c>
      <c r="L82" s="186">
        <f>number!L82/number!$B82*100</f>
        <v>4.2382709541381125</v>
      </c>
      <c r="M82" s="72">
        <f>number!M82/number!$B82*100</f>
        <v>2.2245651027938851</v>
      </c>
      <c r="N82" s="72">
        <f>number!N82/number!$B82*100</f>
        <v>0.5798629414865577</v>
      </c>
      <c r="O82" s="72">
        <f>number!O82/number!$B82*100</f>
        <v>1.3178703215603584</v>
      </c>
      <c r="P82" s="178">
        <f>number!P82/number!$B82*100</f>
        <v>0.91723774380600942</v>
      </c>
      <c r="Q82" s="186">
        <f>number!Q82/number!$B82*100</f>
        <v>1.1386399578281496</v>
      </c>
      <c r="R82" s="72">
        <f>number!R82/number!$B82*100</f>
        <v>0.89615181866104376</v>
      </c>
      <c r="S82" s="178">
        <f>number!S82/number!$B82*100</f>
        <v>0.28465998945703741</v>
      </c>
      <c r="T82" s="149">
        <f>number!T82/number!$B82*100</f>
        <v>0.5798629414865577</v>
      </c>
      <c r="U82" s="73">
        <f>number!U82/number!$B82*100</f>
        <v>1.0015814443858724</v>
      </c>
      <c r="V82" s="64"/>
      <c r="W82" s="64"/>
      <c r="X82" s="64"/>
      <c r="Y82" s="64"/>
      <c r="Z82" s="64"/>
      <c r="AA82" s="64"/>
      <c r="AB82" s="64"/>
      <c r="AC82" s="64"/>
      <c r="AD82" s="64"/>
    </row>
    <row r="83" spans="1:30" ht="10.25" customHeight="1" x14ac:dyDescent="0.2">
      <c r="A83" s="136" t="s">
        <v>30</v>
      </c>
      <c r="B83" s="154">
        <f>number!B83</f>
        <v>20111</v>
      </c>
      <c r="C83" s="72">
        <f>number!C83/number!$B83*100</f>
        <v>74.451792551340063</v>
      </c>
      <c r="D83" s="72">
        <f>number!D83/number!$B83*100</f>
        <v>2.5955944507980706</v>
      </c>
      <c r="E83" s="72">
        <f>number!E83/number!$B83*100</f>
        <v>9.9448063248968217E-3</v>
      </c>
      <c r="F83" s="72">
        <f>number!F83/number!$B83*100</f>
        <v>5.9668837949380937E-2</v>
      </c>
      <c r="G83" s="178">
        <f>number!G83/number!$B83*100</f>
        <v>2.5707324349858283</v>
      </c>
      <c r="H83" s="186">
        <f>number!H83/number!$B83*100</f>
        <v>1.5414449803590076</v>
      </c>
      <c r="I83" s="72">
        <f>number!I83/number!$B83*100</f>
        <v>0.22375814231017851</v>
      </c>
      <c r="J83" s="72">
        <f>number!J83/number!$B83*100</f>
        <v>0.91989458505295618</v>
      </c>
      <c r="K83" s="178">
        <f>number!K83/number!$B83*100</f>
        <v>0.84033613445378152</v>
      </c>
      <c r="L83" s="186">
        <f>number!L83/number!$B83*100</f>
        <v>6.4740689175078314</v>
      </c>
      <c r="M83" s="72">
        <f>number!M83/number!$B83*100</f>
        <v>2.5906220476356223</v>
      </c>
      <c r="N83" s="72">
        <f>number!N83/number!$B83*100</f>
        <v>0.59668837949380937</v>
      </c>
      <c r="O83" s="72">
        <f>number!O83/number!$B83*100</f>
        <v>0.81547411864153951</v>
      </c>
      <c r="P83" s="178">
        <f>number!P83/number!$B83*100</f>
        <v>1.148625130525583</v>
      </c>
      <c r="Q83" s="186">
        <f>number!Q83/number!$B83*100</f>
        <v>0.68619163641788083</v>
      </c>
      <c r="R83" s="72">
        <f>number!R83/number!$B83*100</f>
        <v>2.1629953756650591</v>
      </c>
      <c r="S83" s="178">
        <f>number!S83/number!$B83*100</f>
        <v>0.49226791308239271</v>
      </c>
      <c r="T83" s="149">
        <f>number!T83/number!$B83*100</f>
        <v>0.38784744667097609</v>
      </c>
      <c r="U83" s="73">
        <f>number!U83/number!$B83*100</f>
        <v>1.4320521107851425</v>
      </c>
      <c r="V83" s="64"/>
      <c r="W83" s="64"/>
      <c r="X83" s="64"/>
      <c r="Y83" s="64"/>
      <c r="Z83" s="64"/>
      <c r="AA83" s="64"/>
      <c r="AB83" s="64"/>
      <c r="AC83" s="64"/>
      <c r="AD83" s="64"/>
    </row>
    <row r="84" spans="1:30" ht="10.25" customHeight="1" x14ac:dyDescent="0.2">
      <c r="A84" s="136" t="s">
        <v>95</v>
      </c>
      <c r="B84" s="154">
        <f>number!B84</f>
        <v>16313</v>
      </c>
      <c r="C84" s="72">
        <f>number!C84/number!$B84*100</f>
        <v>80.279531661864766</v>
      </c>
      <c r="D84" s="72">
        <f>number!D84/number!$B84*100</f>
        <v>2.0106663397290503</v>
      </c>
      <c r="E84" s="72">
        <f>number!E84/number!$B84*100</f>
        <v>3.0650401520259912E-2</v>
      </c>
      <c r="F84" s="72">
        <f>number!F84/number!$B84*100</f>
        <v>3.0650401520259912E-2</v>
      </c>
      <c r="G84" s="178">
        <f>number!G84/number!$B84*100</f>
        <v>2.4336418807086373</v>
      </c>
      <c r="H84" s="186">
        <f>number!H84/number!$B84*100</f>
        <v>1.5693005578373078</v>
      </c>
      <c r="I84" s="72">
        <f>number!I84/number!$B84*100</f>
        <v>0.12260160608103965</v>
      </c>
      <c r="J84" s="72">
        <f>number!J84/number!$B84*100</f>
        <v>0.71721939557408199</v>
      </c>
      <c r="K84" s="178">
        <f>number!K84/number!$B84*100</f>
        <v>0.51492674554036666</v>
      </c>
      <c r="L84" s="186">
        <f>number!L84/number!$B84*100</f>
        <v>4.1807147673634528</v>
      </c>
      <c r="M84" s="72">
        <f>number!M84/number!$B84*100</f>
        <v>1.5079997547967878</v>
      </c>
      <c r="N84" s="72">
        <f>number!N84/number!$B84*100</f>
        <v>0.23907313185802734</v>
      </c>
      <c r="O84" s="72">
        <f>number!O84/number!$B84*100</f>
        <v>1.140194936553669</v>
      </c>
      <c r="P84" s="178">
        <f>number!P84/number!$B84*100</f>
        <v>0.88886164408753743</v>
      </c>
      <c r="Q84" s="186">
        <f>number!Q84/number!$B84*100</f>
        <v>0.96242260773616128</v>
      </c>
      <c r="R84" s="72">
        <f>number!R84/number!$B84*100</f>
        <v>1.3731379881076442</v>
      </c>
      <c r="S84" s="178">
        <f>number!S84/number!$B84*100</f>
        <v>0.41684546067553485</v>
      </c>
      <c r="T84" s="149">
        <f>number!T84/number!$B84*100</f>
        <v>0.44749586219579479</v>
      </c>
      <c r="U84" s="73">
        <f>number!U84/number!$B84*100</f>
        <v>1.1340648562496169</v>
      </c>
      <c r="V84" s="64"/>
      <c r="W84" s="64"/>
      <c r="X84" s="64"/>
      <c r="Y84" s="64"/>
      <c r="Z84" s="64"/>
      <c r="AA84" s="64"/>
      <c r="AB84" s="64"/>
      <c r="AC84" s="64"/>
      <c r="AD84" s="64"/>
    </row>
    <row r="85" spans="1:30" ht="10.25" customHeight="1" x14ac:dyDescent="0.2">
      <c r="A85" s="136" t="s">
        <v>96</v>
      </c>
      <c r="B85" s="154">
        <f>number!B85</f>
        <v>9296</v>
      </c>
      <c r="C85" s="72">
        <f>number!C85/number!$B85*100</f>
        <v>73.332616179001718</v>
      </c>
      <c r="D85" s="72">
        <f>number!D85/number!$B85*100</f>
        <v>2.6785714285714284</v>
      </c>
      <c r="E85" s="72">
        <f>number!E85/number!$B85*100</f>
        <v>0</v>
      </c>
      <c r="F85" s="72">
        <f>number!F85/number!$B85*100</f>
        <v>6.4543889845094668E-2</v>
      </c>
      <c r="G85" s="178">
        <f>number!G85/number!$B85*100</f>
        <v>2.2913080895008604</v>
      </c>
      <c r="H85" s="186">
        <f>number!H85/number!$B85*100</f>
        <v>1.1080034423407916</v>
      </c>
      <c r="I85" s="72">
        <f>number!I85/number!$B85*100</f>
        <v>0.19363166953528399</v>
      </c>
      <c r="J85" s="72">
        <f>number!J85/number!$B85*100</f>
        <v>1.2586058519793459</v>
      </c>
      <c r="K85" s="178">
        <f>number!K85/number!$B85*100</f>
        <v>0.95740103270223753</v>
      </c>
      <c r="L85" s="186">
        <f>number!L85/number!$B85*100</f>
        <v>6.3575731497418246</v>
      </c>
      <c r="M85" s="72">
        <f>number!M85/number!$B85*100</f>
        <v>4.0770223752151464</v>
      </c>
      <c r="N85" s="72">
        <f>number!N85/number!$B85*100</f>
        <v>0.86058519793459543</v>
      </c>
      <c r="O85" s="72">
        <f>number!O85/number!$B85*100</f>
        <v>0.96815834767641995</v>
      </c>
      <c r="P85" s="178">
        <f>number!P85/number!$B85*100</f>
        <v>1.1295180722891567</v>
      </c>
      <c r="Q85" s="186">
        <f>number!Q85/number!$B85*100</f>
        <v>0.66695352839931155</v>
      </c>
      <c r="R85" s="72">
        <f>number!R85/number!$B85*100</f>
        <v>1.5813253012048192</v>
      </c>
      <c r="S85" s="178">
        <f>number!S85/number!$B85*100</f>
        <v>0.30120481927710846</v>
      </c>
      <c r="T85" s="149">
        <f>number!T85/number!$B85*100</f>
        <v>0.48407917383820998</v>
      </c>
      <c r="U85" s="73">
        <f>number!U85/number!$B85*100</f>
        <v>1.6888984509466436</v>
      </c>
      <c r="V85" s="64"/>
      <c r="W85" s="64"/>
      <c r="X85" s="64"/>
      <c r="Y85" s="64"/>
      <c r="Z85" s="64"/>
      <c r="AA85" s="64"/>
      <c r="AB85" s="64"/>
      <c r="AC85" s="64"/>
      <c r="AD85" s="64"/>
    </row>
    <row r="86" spans="1:30" ht="10.25" customHeight="1" x14ac:dyDescent="0.2">
      <c r="A86" s="136" t="s">
        <v>97</v>
      </c>
      <c r="B86" s="154">
        <f>number!B86</f>
        <v>11689</v>
      </c>
      <c r="C86" s="72">
        <f>number!C86/number!$B86*100</f>
        <v>29.840020532124218</v>
      </c>
      <c r="D86" s="72">
        <f>number!D86/number!$B86*100</f>
        <v>2.1045427324835315</v>
      </c>
      <c r="E86" s="72">
        <f>number!E86/number!$B86*100</f>
        <v>0.17965608691932586</v>
      </c>
      <c r="F86" s="72">
        <f>number!F86/number!$B86*100</f>
        <v>0.23098639746770466</v>
      </c>
      <c r="G86" s="178">
        <f>number!G86/number!$B86*100</f>
        <v>4.8164941397895458</v>
      </c>
      <c r="H86" s="186">
        <f>number!H86/number!$B86*100</f>
        <v>1.4971340576610488</v>
      </c>
      <c r="I86" s="72">
        <f>number!I86/number!$B86*100</f>
        <v>0.34220207032252548</v>
      </c>
      <c r="J86" s="72">
        <f>number!J86/number!$B86*100</f>
        <v>1.6511249893061852</v>
      </c>
      <c r="K86" s="178">
        <f>number!K86/number!$B86*100</f>
        <v>1.0779365215159553</v>
      </c>
      <c r="L86" s="186">
        <f>number!L86/number!$B86*100</f>
        <v>3.7385576182735907</v>
      </c>
      <c r="M86" s="72">
        <f>number!M86/number!$B86*100</f>
        <v>28.958850201043717</v>
      </c>
      <c r="N86" s="72">
        <f>number!N86/number!$B86*100</f>
        <v>9.0683548635469258</v>
      </c>
      <c r="O86" s="72">
        <f>number!O86/number!$B86*100</f>
        <v>0.1368808281290102</v>
      </c>
      <c r="P86" s="178">
        <f>number!P86/number!$B86*100</f>
        <v>3.1995893575156127</v>
      </c>
      <c r="Q86" s="186">
        <f>number!Q86/number!$B86*100</f>
        <v>3.7556677217897168</v>
      </c>
      <c r="R86" s="72">
        <f>number!R86/number!$B86*100</f>
        <v>2.0532124219351524</v>
      </c>
      <c r="S86" s="178">
        <f>number!S86/number!$B86*100</f>
        <v>0.68440414064505095</v>
      </c>
      <c r="T86" s="149">
        <f>number!T86/number!$B86*100</f>
        <v>3.1995893575156127</v>
      </c>
      <c r="U86" s="73">
        <f>number!U86/number!$B86*100</f>
        <v>3.4647959620155704</v>
      </c>
      <c r="V86" s="64"/>
      <c r="W86" s="64"/>
      <c r="X86" s="64"/>
      <c r="Y86" s="64"/>
      <c r="Z86" s="64"/>
      <c r="AA86" s="64"/>
      <c r="AB86" s="64"/>
      <c r="AC86" s="64"/>
      <c r="AD86" s="64"/>
    </row>
    <row r="87" spans="1:30" ht="10.25" customHeight="1" x14ac:dyDescent="0.2">
      <c r="A87" s="136" t="s">
        <v>98</v>
      </c>
      <c r="B87" s="154">
        <f>number!B87</f>
        <v>13714</v>
      </c>
      <c r="C87" s="72">
        <f>number!C87/number!$B87*100</f>
        <v>10.660638763307569</v>
      </c>
      <c r="D87" s="72">
        <f>number!D87/number!$B87*100</f>
        <v>0.31354819892081087</v>
      </c>
      <c r="E87" s="72">
        <f>number!E87/number!$B87*100</f>
        <v>0.17500364590928977</v>
      </c>
      <c r="F87" s="72">
        <f>number!F87/number!$B87*100</f>
        <v>0.57605366778474554</v>
      </c>
      <c r="G87" s="178">
        <f>number!G87/number!$B87*100</f>
        <v>2.311506489718536</v>
      </c>
      <c r="H87" s="186">
        <f>number!H87/number!$B87*100</f>
        <v>1.2031500656263672</v>
      </c>
      <c r="I87" s="72">
        <f>number!I87/number!$B87*100</f>
        <v>0.19687910164795103</v>
      </c>
      <c r="J87" s="72">
        <f>number!J87/number!$B87*100</f>
        <v>0.92606095960332502</v>
      </c>
      <c r="K87" s="178">
        <f>number!K87/number!$B87*100</f>
        <v>0.79480822517135774</v>
      </c>
      <c r="L87" s="186">
        <f>number!L87/number!$B87*100</f>
        <v>1.101064605512615</v>
      </c>
      <c r="M87" s="72">
        <f>number!M87/number!$B87*100</f>
        <v>56.657430363132569</v>
      </c>
      <c r="N87" s="72">
        <f>number!N87/number!$B87*100</f>
        <v>3.9375820329590203</v>
      </c>
      <c r="O87" s="72">
        <f>number!O87/number!$B87*100</f>
        <v>0.19687910164795103</v>
      </c>
      <c r="P87" s="178">
        <f>number!P87/number!$B87*100</f>
        <v>5.8990812308589762</v>
      </c>
      <c r="Q87" s="186">
        <f>number!Q87/number!$B87*100</f>
        <v>6.0522094210296054</v>
      </c>
      <c r="R87" s="72">
        <f>number!R87/number!$B87*100</f>
        <v>1.9614991978999563</v>
      </c>
      <c r="S87" s="178">
        <f>number!S87/number!$B87*100</f>
        <v>1.3052355257401196</v>
      </c>
      <c r="T87" s="149">
        <f>number!T87/number!$B87*100</f>
        <v>1.1812746098877061</v>
      </c>
      <c r="U87" s="73">
        <f>number!U87/number!$B87*100</f>
        <v>4.5500947936415344</v>
      </c>
      <c r="V87" s="64"/>
      <c r="W87" s="64"/>
      <c r="X87" s="64"/>
      <c r="Y87" s="64"/>
      <c r="Z87" s="64"/>
      <c r="AA87" s="64"/>
      <c r="AB87" s="64"/>
      <c r="AC87" s="64"/>
      <c r="AD87" s="64"/>
    </row>
    <row r="88" spans="1:30" ht="10.25" customHeight="1" x14ac:dyDescent="0.2">
      <c r="A88" s="136" t="s">
        <v>99</v>
      </c>
      <c r="B88" s="154">
        <f>number!B88</f>
        <v>23509</v>
      </c>
      <c r="C88" s="72">
        <f>number!C88/number!$B88*100</f>
        <v>59.623973797269137</v>
      </c>
      <c r="D88" s="72">
        <f>number!D88/number!$B88*100</f>
        <v>1.1910332213194947</v>
      </c>
      <c r="E88" s="72">
        <f>number!E88/number!$B88*100</f>
        <v>8.5073801522821055E-2</v>
      </c>
      <c r="F88" s="72">
        <f>number!F88/number!$B88*100</f>
        <v>0.17865498319792419</v>
      </c>
      <c r="G88" s="178">
        <f>number!G88/number!$B88*100</f>
        <v>5.2277851035773528</v>
      </c>
      <c r="H88" s="186">
        <f>number!H88/number!$B88*100</f>
        <v>2.9478072227657495</v>
      </c>
      <c r="I88" s="72">
        <f>number!I88/number!$B88*100</f>
        <v>0.46790590837551577</v>
      </c>
      <c r="J88" s="72">
        <f>number!J88/number!$B88*100</f>
        <v>1.3611808243651369</v>
      </c>
      <c r="K88" s="178">
        <f>number!K88/number!$B88*100</f>
        <v>1.3058828533753031</v>
      </c>
      <c r="L88" s="186">
        <f>number!L88/number!$B88*100</f>
        <v>4.079288783019269</v>
      </c>
      <c r="M88" s="72">
        <f>number!M88/number!$B88*100</f>
        <v>2.9137777021566209</v>
      </c>
      <c r="N88" s="72">
        <f>number!N88/number!$B88*100</f>
        <v>0.90603598621804426</v>
      </c>
      <c r="O88" s="72">
        <f>number!O88/number!$B88*100</f>
        <v>2.4160959632481176</v>
      </c>
      <c r="P88" s="178">
        <f>number!P88/number!$B88*100</f>
        <v>3.551831213577779</v>
      </c>
      <c r="Q88" s="186">
        <f>number!Q88/number!$B88*100</f>
        <v>4.7598791952018376</v>
      </c>
      <c r="R88" s="72">
        <f>number!R88/number!$B88*100</f>
        <v>2.8925092517759152</v>
      </c>
      <c r="S88" s="178">
        <f>number!S88/number!$B88*100</f>
        <v>1.37394189459356</v>
      </c>
      <c r="T88" s="149">
        <f>number!T88/number!$B88*100</f>
        <v>1.8333404228167938</v>
      </c>
      <c r="U88" s="73">
        <f>number!U88/number!$B88*100</f>
        <v>2.8840018716236338</v>
      </c>
      <c r="V88" s="64"/>
      <c r="W88" s="64"/>
      <c r="X88" s="64"/>
      <c r="Y88" s="64"/>
      <c r="Z88" s="64"/>
      <c r="AA88" s="64"/>
      <c r="AB88" s="64"/>
      <c r="AC88" s="64"/>
      <c r="AD88" s="64"/>
    </row>
    <row r="89" spans="1:30" ht="10.25" customHeight="1" x14ac:dyDescent="0.2">
      <c r="A89" s="136" t="s">
        <v>100</v>
      </c>
      <c r="B89" s="154">
        <f>number!B89</f>
        <v>11049</v>
      </c>
      <c r="C89" s="72">
        <f>number!C89/number!$B89*100</f>
        <v>52.855462032763143</v>
      </c>
      <c r="D89" s="72">
        <f>number!D89/number!$B89*100</f>
        <v>1.9368268621594713</v>
      </c>
      <c r="E89" s="72">
        <f>number!E89/number!$B89*100</f>
        <v>1.8101185627658611E-2</v>
      </c>
      <c r="F89" s="72">
        <f>number!F89/number!$B89*100</f>
        <v>9.0505928138293057E-3</v>
      </c>
      <c r="G89" s="178">
        <f>number!G89/number!$B89*100</f>
        <v>2.0725857543669108</v>
      </c>
      <c r="H89" s="186">
        <f>number!H89/number!$B89*100</f>
        <v>2.1359399040637159</v>
      </c>
      <c r="I89" s="72">
        <f>number!I89/number!$B89*100</f>
        <v>0.25341659878722056</v>
      </c>
      <c r="J89" s="72">
        <f>number!J89/number!$B89*100</f>
        <v>1.0227169879627116</v>
      </c>
      <c r="K89" s="178">
        <f>number!K89/number!$B89*100</f>
        <v>0.60638971852656343</v>
      </c>
      <c r="L89" s="186">
        <f>number!L89/number!$B89*100</f>
        <v>3.638338311159381</v>
      </c>
      <c r="M89" s="72">
        <f>number!M89/number!$B89*100</f>
        <v>20.970223549642501</v>
      </c>
      <c r="N89" s="72">
        <f>number!N89/number!$B89*100</f>
        <v>3.2491628201647207</v>
      </c>
      <c r="O89" s="72">
        <f>number!O89/number!$B89*100</f>
        <v>0.39822608380848945</v>
      </c>
      <c r="P89" s="178">
        <f>number!P89/number!$B89*100</f>
        <v>2.4889130238030592</v>
      </c>
      <c r="Q89" s="186">
        <f>number!Q89/number!$B89*100</f>
        <v>2.579418951941352</v>
      </c>
      <c r="R89" s="72">
        <f>number!R89/number!$B89*100</f>
        <v>2.1811928681328627</v>
      </c>
      <c r="S89" s="178">
        <f>number!S89/number!$B89*100</f>
        <v>0.66974386822336862</v>
      </c>
      <c r="T89" s="149">
        <f>number!T89/number!$B89*100</f>
        <v>0.76024979636166168</v>
      </c>
      <c r="U89" s="73">
        <f>number!U89/number!$B89*100</f>
        <v>2.1540410896913746</v>
      </c>
      <c r="V89" s="64"/>
      <c r="W89" s="64"/>
      <c r="X89" s="64"/>
      <c r="Y89" s="64"/>
      <c r="Z89" s="64"/>
      <c r="AA89" s="64"/>
      <c r="AB89" s="64"/>
      <c r="AC89" s="64"/>
      <c r="AD89" s="64"/>
    </row>
    <row r="90" spans="1:30" ht="10.25" customHeight="1" thickBot="1" x14ac:dyDescent="0.25">
      <c r="A90" s="137" t="s">
        <v>101</v>
      </c>
      <c r="B90" s="164">
        <f>number!B90</f>
        <v>13592</v>
      </c>
      <c r="C90" s="179">
        <f>number!C90/number!$B90*100</f>
        <v>27.950264861683344</v>
      </c>
      <c r="D90" s="179">
        <f>number!D90/number!$B90*100</f>
        <v>1.4640965273690405</v>
      </c>
      <c r="E90" s="179">
        <f>number!E90/number!$B90*100</f>
        <v>2.2071806945261917E-2</v>
      </c>
      <c r="F90" s="179">
        <f>number!F90/number!$B90*100</f>
        <v>0.19128899352560327</v>
      </c>
      <c r="G90" s="180">
        <f>number!G90/number!$B90*100</f>
        <v>2.0526780459093583</v>
      </c>
      <c r="H90" s="187">
        <f>number!H90/number!$B90*100</f>
        <v>1.9496762801648027</v>
      </c>
      <c r="I90" s="179">
        <f>number!I90/number!$B90*100</f>
        <v>0.37522071806945262</v>
      </c>
      <c r="J90" s="179">
        <f>number!J90/number!$B90*100</f>
        <v>1.3243084167157151</v>
      </c>
      <c r="K90" s="180">
        <f>number!K90/number!$B90*100</f>
        <v>1.1624484991171278</v>
      </c>
      <c r="L90" s="187">
        <f>number!L90/number!$B90*100</f>
        <v>2.7369040612124778</v>
      </c>
      <c r="M90" s="179">
        <f>number!M90/number!$B90*100</f>
        <v>37.323425544437903</v>
      </c>
      <c r="N90" s="179">
        <f>number!N90/number!$B90*100</f>
        <v>4.9955856386109474</v>
      </c>
      <c r="O90" s="179">
        <f>number!O90/number!$B90*100</f>
        <v>0.22071806945261918</v>
      </c>
      <c r="P90" s="180">
        <f>number!P90/number!$B90*100</f>
        <v>5.1648028251912894</v>
      </c>
      <c r="Q90" s="187">
        <f>number!Q90/number!$B90*100</f>
        <v>4.5320776927604474</v>
      </c>
      <c r="R90" s="179">
        <f>number!R90/number!$B90*100</f>
        <v>2.5824014125956447</v>
      </c>
      <c r="S90" s="180">
        <f>number!S90/number!$B90*100</f>
        <v>0.77251324308416713</v>
      </c>
      <c r="T90" s="150">
        <f>number!T90/number!$B90*100</f>
        <v>2.0158917010005886</v>
      </c>
      <c r="U90" s="74">
        <f>number!U90/number!$B90*100</f>
        <v>3.1636256621542085</v>
      </c>
      <c r="V90" s="64"/>
      <c r="W90" s="64"/>
      <c r="X90" s="64"/>
      <c r="Y90" s="64"/>
      <c r="Z90" s="64"/>
      <c r="AA90" s="64"/>
      <c r="AB90" s="64"/>
      <c r="AC90" s="64"/>
      <c r="AD90" s="64"/>
    </row>
    <row r="91" spans="1:30" ht="10.25" customHeight="1" x14ac:dyDescent="0.2">
      <c r="A91" s="7"/>
      <c r="B91" s="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</row>
    <row r="92" spans="1:30" ht="10.25" customHeight="1" x14ac:dyDescent="0.2">
      <c r="A92" s="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</row>
    <row r="93" spans="1:30" ht="10.25" customHeight="1" x14ac:dyDescent="0.2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</row>
    <row r="94" spans="1:30" ht="10.25" customHeight="1" x14ac:dyDescent="0.2">
      <c r="A94" s="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</row>
    <row r="95" spans="1:30" ht="10.25" customHeight="1" x14ac:dyDescent="0.2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</row>
    <row r="96" spans="1:30" ht="10.25" customHeight="1" x14ac:dyDescent="0.2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</row>
    <row r="97" spans="1:19" ht="10.25" customHeight="1" x14ac:dyDescent="0.2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</row>
    <row r="98" spans="1:19" ht="10.25" customHeight="1" x14ac:dyDescent="0.2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</row>
    <row r="99" spans="1:19" ht="10.25" customHeight="1" x14ac:dyDescent="0.2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</row>
    <row r="100" spans="1:19" ht="10.25" customHeight="1" x14ac:dyDescent="0.2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</row>
    <row r="101" spans="1:19" ht="10.25" customHeight="1" x14ac:dyDescent="0.2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</row>
    <row r="102" spans="1:19" ht="10.25" customHeight="1" x14ac:dyDescent="0.2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</row>
    <row r="103" spans="1:19" ht="10.25" customHeight="1" x14ac:dyDescent="0.2">
      <c r="A103" s="7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</row>
    <row r="104" spans="1:19" ht="10.25" customHeight="1" x14ac:dyDescent="0.2">
      <c r="A104" s="7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</row>
    <row r="105" spans="1:19" ht="10.25" customHeight="1" x14ac:dyDescent="0.2">
      <c r="A105" s="7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</row>
    <row r="106" spans="1:19" ht="10.25" customHeight="1" x14ac:dyDescent="0.2">
      <c r="A106" s="7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</row>
    <row r="107" spans="1:19" ht="10.25" customHeight="1" x14ac:dyDescent="0.2">
      <c r="A107" s="7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</row>
    <row r="108" spans="1:19" ht="10.25" customHeight="1" x14ac:dyDescent="0.2">
      <c r="A108" s="7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</row>
    <row r="109" spans="1:19" ht="10.25" customHeight="1" x14ac:dyDescent="0.2">
      <c r="A109" s="7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</row>
    <row r="110" spans="1:19" ht="10.25" customHeight="1" x14ac:dyDescent="0.2">
      <c r="A110" s="7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</row>
    <row r="111" spans="1:19" ht="10.25" customHeight="1" x14ac:dyDescent="0.2">
      <c r="A111" s="7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</row>
    <row r="112" spans="1:19" ht="10.25" customHeight="1" x14ac:dyDescent="0.2">
      <c r="A112" s="7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</row>
    <row r="113" spans="1:19" ht="10.25" customHeight="1" x14ac:dyDescent="0.2">
      <c r="A113" s="7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</row>
    <row r="114" spans="1:19" ht="10.25" customHeight="1" x14ac:dyDescent="0.2">
      <c r="A114" s="7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</row>
    <row r="115" spans="1:19" ht="10.25" customHeight="1" x14ac:dyDescent="0.2">
      <c r="A115" s="7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</row>
    <row r="116" spans="1:19" ht="10.25" customHeight="1" x14ac:dyDescent="0.2">
      <c r="A116" s="7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</row>
    <row r="117" spans="1:19" ht="10.25" customHeight="1" x14ac:dyDescent="0.2">
      <c r="A117" s="7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</row>
    <row r="118" spans="1:19" ht="10.25" customHeight="1" x14ac:dyDescent="0.2">
      <c r="A118" s="7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</row>
    <row r="119" spans="1:19" ht="10.25" customHeight="1" x14ac:dyDescent="0.2">
      <c r="A119" s="7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</row>
    <row r="120" spans="1:19" ht="10.25" customHeight="1" x14ac:dyDescent="0.2">
      <c r="A120" s="7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</row>
    <row r="121" spans="1:19" ht="10.25" customHeight="1" x14ac:dyDescent="0.2">
      <c r="A121" s="7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</row>
    <row r="122" spans="1:19" ht="10.25" customHeight="1" x14ac:dyDescent="0.2">
      <c r="A122" s="7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</row>
    <row r="123" spans="1:19" ht="10.25" customHeight="1" x14ac:dyDescent="0.2">
      <c r="A123" s="7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</row>
    <row r="124" spans="1:19" ht="10.25" customHeight="1" x14ac:dyDescent="0.2">
      <c r="A124" s="7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</row>
    <row r="125" spans="1:19" ht="10.25" customHeight="1" x14ac:dyDescent="0.2">
      <c r="A125" s="7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</row>
    <row r="126" spans="1:19" ht="10.25" customHeight="1" x14ac:dyDescent="0.2">
      <c r="A126" s="7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</row>
    <row r="127" spans="1:19" ht="10.25" customHeight="1" x14ac:dyDescent="0.2">
      <c r="A127" s="7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</row>
    <row r="128" spans="1:19" ht="10.25" customHeight="1" x14ac:dyDescent="0.2">
      <c r="A128" s="7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</row>
    <row r="129" spans="1:19" ht="10.25" customHeight="1" x14ac:dyDescent="0.2">
      <c r="A129" s="7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</row>
    <row r="130" spans="1:19" ht="10.25" customHeight="1" x14ac:dyDescent="0.2">
      <c r="A130" s="7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</row>
    <row r="131" spans="1:19" ht="10.25" customHeight="1" x14ac:dyDescent="0.2">
      <c r="A131" s="7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</row>
    <row r="132" spans="1:19" ht="10.25" customHeight="1" x14ac:dyDescent="0.2">
      <c r="A132" s="7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</row>
    <row r="133" spans="1:19" ht="10.25" customHeight="1" x14ac:dyDescent="0.2">
      <c r="A133" s="7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</row>
    <row r="134" spans="1:19" ht="10.25" customHeight="1" x14ac:dyDescent="0.2">
      <c r="A134" s="7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</row>
    <row r="135" spans="1:19" ht="10.25" customHeight="1" x14ac:dyDescent="0.2">
      <c r="A135" s="7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</row>
    <row r="136" spans="1:19" ht="10.25" customHeight="1" x14ac:dyDescent="0.2">
      <c r="A136" s="7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</row>
    <row r="137" spans="1:19" ht="10.25" customHeight="1" x14ac:dyDescent="0.2">
      <c r="A137" s="7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</row>
    <row r="138" spans="1:19" ht="10.25" customHeight="1" x14ac:dyDescent="0.2">
      <c r="A138" s="7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</row>
    <row r="139" spans="1:19" ht="10.25" customHeight="1" x14ac:dyDescent="0.2">
      <c r="A139" s="7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</row>
    <row r="140" spans="1:19" ht="10.25" customHeight="1" x14ac:dyDescent="0.2">
      <c r="A140" s="7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</row>
    <row r="141" spans="1:19" ht="10.25" customHeight="1" x14ac:dyDescent="0.2">
      <c r="A141" s="7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</row>
    <row r="142" spans="1:19" ht="10.25" customHeight="1" x14ac:dyDescent="0.2">
      <c r="A142" s="7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</row>
    <row r="143" spans="1:19" ht="10.25" customHeight="1" x14ac:dyDescent="0.2">
      <c r="A143" s="7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</row>
    <row r="144" spans="1:19" ht="10.25" customHeight="1" x14ac:dyDescent="0.2">
      <c r="A144" s="7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</row>
    <row r="145" spans="1:19" ht="10.25" customHeight="1" x14ac:dyDescent="0.2">
      <c r="A145" s="7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</row>
    <row r="146" spans="1:19" ht="10.25" customHeight="1" x14ac:dyDescent="0.2">
      <c r="A146" s="7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</row>
    <row r="147" spans="1:19" ht="10.25" customHeight="1" x14ac:dyDescent="0.2">
      <c r="A147" s="7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</row>
    <row r="148" spans="1:19" ht="10.25" customHeight="1" x14ac:dyDescent="0.2">
      <c r="A148" s="7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</row>
    <row r="149" spans="1:19" ht="10.25" customHeight="1" x14ac:dyDescent="0.2">
      <c r="A149" s="7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</row>
    <row r="150" spans="1:19" ht="10.25" customHeight="1" x14ac:dyDescent="0.2">
      <c r="A150" s="7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</row>
    <row r="151" spans="1:19" ht="10.25" customHeight="1" x14ac:dyDescent="0.2">
      <c r="A151" s="7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</row>
    <row r="152" spans="1:19" ht="10.25" customHeight="1" x14ac:dyDescent="0.2">
      <c r="A152" s="7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</row>
    <row r="153" spans="1:19" ht="10.25" customHeight="1" x14ac:dyDescent="0.2"/>
    <row r="154" spans="1:19" ht="10.25" customHeight="1" x14ac:dyDescent="0.2"/>
    <row r="155" spans="1:19" ht="10.25" customHeight="1" x14ac:dyDescent="0.2"/>
    <row r="156" spans="1:19" ht="10.25" customHeight="1" x14ac:dyDescent="0.2"/>
    <row r="157" spans="1:19" ht="10.25" customHeight="1" x14ac:dyDescent="0.2"/>
    <row r="158" spans="1:19" ht="10.25" customHeight="1" x14ac:dyDescent="0.2"/>
    <row r="159" spans="1:19" ht="10.25" customHeight="1" x14ac:dyDescent="0.2"/>
    <row r="160" spans="1:19" ht="10.25" customHeight="1" x14ac:dyDescent="0.2"/>
    <row r="161" ht="10.25" customHeight="1" x14ac:dyDescent="0.2"/>
    <row r="162" ht="10.25" customHeight="1" x14ac:dyDescent="0.2"/>
    <row r="163" ht="10.25" customHeight="1" x14ac:dyDescent="0.2"/>
    <row r="164" ht="10.25" customHeight="1" x14ac:dyDescent="0.2"/>
    <row r="165" ht="10.25" customHeight="1" x14ac:dyDescent="0.2"/>
    <row r="166" ht="10.25" customHeight="1" x14ac:dyDescent="0.2"/>
    <row r="167" ht="10.25" customHeight="1" x14ac:dyDescent="0.2"/>
    <row r="168" ht="10.25" customHeight="1" x14ac:dyDescent="0.2"/>
    <row r="169" ht="10.25" customHeight="1" x14ac:dyDescent="0.2"/>
    <row r="170" ht="10.25" customHeight="1" x14ac:dyDescent="0.2"/>
    <row r="171" ht="10.25" customHeight="1" x14ac:dyDescent="0.2"/>
    <row r="172" ht="10.25" customHeight="1" x14ac:dyDescent="0.2"/>
    <row r="173" ht="10.25" customHeight="1" x14ac:dyDescent="0.2"/>
    <row r="174" ht="10.25" customHeight="1" x14ac:dyDescent="0.2"/>
    <row r="175" ht="10.25" customHeight="1" x14ac:dyDescent="0.2"/>
    <row r="176" ht="10.25" customHeight="1" x14ac:dyDescent="0.2"/>
    <row r="177" ht="10.25" customHeight="1" x14ac:dyDescent="0.2"/>
    <row r="178" ht="10.25" customHeight="1" x14ac:dyDescent="0.2"/>
    <row r="179" ht="10.25" customHeight="1" x14ac:dyDescent="0.2"/>
    <row r="180" ht="10.25" customHeight="1" x14ac:dyDescent="0.2"/>
    <row r="181" ht="10.25" customHeight="1" x14ac:dyDescent="0.2"/>
    <row r="182" ht="10.25" customHeight="1" x14ac:dyDescent="0.2"/>
    <row r="183" ht="10.25" customHeight="1" x14ac:dyDescent="0.2"/>
    <row r="184" ht="10.25" customHeight="1" x14ac:dyDescent="0.2"/>
    <row r="185" ht="10.25" customHeight="1" x14ac:dyDescent="0.2"/>
    <row r="186" ht="10.25" customHeight="1" x14ac:dyDescent="0.2"/>
    <row r="187" ht="10.25" customHeight="1" x14ac:dyDescent="0.2"/>
    <row r="188" ht="10.25" customHeight="1" x14ac:dyDescent="0.2"/>
    <row r="189" ht="10.25" customHeight="1" x14ac:dyDescent="0.2"/>
    <row r="190" ht="10.25" customHeight="1" x14ac:dyDescent="0.2"/>
    <row r="191" ht="10.25" customHeight="1" x14ac:dyDescent="0.2"/>
    <row r="192" ht="10.25" customHeight="1" x14ac:dyDescent="0.2"/>
    <row r="193" ht="10.25" customHeight="1" x14ac:dyDescent="0.2"/>
    <row r="194" ht="10.25" customHeight="1" x14ac:dyDescent="0.2"/>
    <row r="195" ht="10.25" customHeight="1" x14ac:dyDescent="0.2"/>
    <row r="196" ht="10.25" customHeight="1" x14ac:dyDescent="0.2"/>
    <row r="197" ht="10.25" customHeight="1" x14ac:dyDescent="0.2"/>
    <row r="198" ht="10.25" customHeight="1" x14ac:dyDescent="0.2"/>
    <row r="199" ht="10.25" customHeight="1" x14ac:dyDescent="0.2"/>
    <row r="200" ht="10.25" customHeight="1" x14ac:dyDescent="0.2"/>
    <row r="201" ht="10.25" customHeight="1" x14ac:dyDescent="0.2"/>
    <row r="202" ht="10.25" customHeight="1" x14ac:dyDescent="0.2"/>
    <row r="203" ht="10.25" customHeight="1" x14ac:dyDescent="0.2"/>
    <row r="204" ht="10.25" customHeight="1" x14ac:dyDescent="0.2"/>
    <row r="205" ht="10.25" customHeight="1" x14ac:dyDescent="0.2"/>
    <row r="206" ht="10.25" customHeight="1" x14ac:dyDescent="0.2"/>
    <row r="207" ht="10.25" customHeight="1" x14ac:dyDescent="0.2"/>
    <row r="208" ht="10.25" customHeight="1" x14ac:dyDescent="0.2"/>
    <row r="209" ht="10.25" customHeight="1" x14ac:dyDescent="0.2"/>
    <row r="210" ht="10.25" customHeight="1" x14ac:dyDescent="0.2"/>
    <row r="211" ht="10.25" customHeight="1" x14ac:dyDescent="0.2"/>
    <row r="212" ht="10.25" customHeight="1" x14ac:dyDescent="0.2"/>
    <row r="213" ht="10.25" customHeight="1" x14ac:dyDescent="0.2"/>
    <row r="214" ht="10.25" customHeight="1" x14ac:dyDescent="0.2"/>
    <row r="215" ht="10.25" customHeight="1" x14ac:dyDescent="0.2"/>
    <row r="216" ht="10.25" customHeight="1" x14ac:dyDescent="0.2"/>
    <row r="217" ht="10.25" customHeight="1" x14ac:dyDescent="0.2"/>
    <row r="218" ht="10.25" customHeight="1" x14ac:dyDescent="0.2"/>
    <row r="219" ht="10.25" customHeight="1" x14ac:dyDescent="0.2"/>
    <row r="220" ht="10.25" customHeight="1" x14ac:dyDescent="0.2"/>
    <row r="221" ht="10.25" customHeight="1" x14ac:dyDescent="0.2"/>
    <row r="222" ht="10.25" customHeight="1" x14ac:dyDescent="0.2"/>
    <row r="223" ht="10.25" customHeight="1" x14ac:dyDescent="0.2"/>
    <row r="224" ht="10.25" customHeight="1" x14ac:dyDescent="0.2"/>
    <row r="225" ht="10.25" customHeight="1" x14ac:dyDescent="0.2"/>
    <row r="226" ht="10.25" customHeight="1" x14ac:dyDescent="0.2"/>
    <row r="227" ht="10.25" customHeight="1" x14ac:dyDescent="0.2"/>
    <row r="228" ht="10.25" customHeight="1" x14ac:dyDescent="0.2"/>
    <row r="229" ht="10.25" customHeight="1" x14ac:dyDescent="0.2"/>
    <row r="230" ht="10.25" customHeight="1" x14ac:dyDescent="0.2"/>
    <row r="231" ht="10.25" customHeight="1" x14ac:dyDescent="0.2"/>
    <row r="232" ht="10.25" customHeight="1" x14ac:dyDescent="0.2"/>
    <row r="233" ht="10.25" customHeight="1" x14ac:dyDescent="0.2"/>
    <row r="234" ht="10.25" customHeight="1" x14ac:dyDescent="0.2"/>
    <row r="235" ht="10.25" customHeight="1" x14ac:dyDescent="0.2"/>
    <row r="236" ht="10.25" customHeight="1" x14ac:dyDescent="0.2"/>
    <row r="237" ht="10.25" customHeight="1" x14ac:dyDescent="0.2"/>
    <row r="238" ht="10.25" customHeight="1" x14ac:dyDescent="0.2"/>
    <row r="239" ht="10.25" customHeight="1" x14ac:dyDescent="0.2"/>
    <row r="240" ht="10.25" customHeight="1" x14ac:dyDescent="0.2"/>
    <row r="241" ht="10.25" customHeight="1" x14ac:dyDescent="0.2"/>
    <row r="242" ht="10.25" customHeight="1" x14ac:dyDescent="0.2"/>
    <row r="243" ht="10.25" customHeight="1" x14ac:dyDescent="0.2"/>
    <row r="244" ht="10.25" customHeight="1" x14ac:dyDescent="0.2"/>
    <row r="245" ht="10.25" customHeight="1" x14ac:dyDescent="0.2"/>
    <row r="246" ht="10.25" customHeight="1" x14ac:dyDescent="0.2"/>
    <row r="247" ht="10.25" customHeight="1" x14ac:dyDescent="0.2"/>
    <row r="248" ht="10.25" customHeight="1" x14ac:dyDescent="0.2"/>
    <row r="249" ht="10.25" customHeight="1" x14ac:dyDescent="0.2"/>
    <row r="250" ht="10.25" customHeight="1" x14ac:dyDescent="0.2"/>
    <row r="251" ht="10.25" customHeight="1" x14ac:dyDescent="0.2"/>
    <row r="252" ht="10.25" customHeight="1" x14ac:dyDescent="0.2"/>
    <row r="253" ht="10.25" customHeight="1" x14ac:dyDescent="0.2"/>
    <row r="254" ht="10.25" customHeight="1" x14ac:dyDescent="0.2"/>
    <row r="255" ht="10.25" customHeight="1" x14ac:dyDescent="0.2"/>
    <row r="256" ht="10.25" customHeight="1" x14ac:dyDescent="0.2"/>
    <row r="257" ht="10.25" customHeight="1" x14ac:dyDescent="0.2"/>
    <row r="258" ht="10.25" customHeight="1" x14ac:dyDescent="0.2"/>
    <row r="259" ht="10.25" customHeight="1" x14ac:dyDescent="0.2"/>
    <row r="260" ht="10.25" customHeight="1" x14ac:dyDescent="0.2"/>
    <row r="261" ht="10.25" customHeight="1" x14ac:dyDescent="0.2"/>
    <row r="262" ht="10.25" customHeight="1" x14ac:dyDescent="0.2"/>
    <row r="263" ht="10.25" customHeight="1" x14ac:dyDescent="0.2"/>
    <row r="264" ht="10.25" customHeight="1" x14ac:dyDescent="0.2"/>
    <row r="265" ht="10.25" customHeight="1" x14ac:dyDescent="0.2"/>
    <row r="266" ht="10.25" customHeight="1" x14ac:dyDescent="0.2"/>
    <row r="267" ht="10.25" customHeight="1" x14ac:dyDescent="0.2"/>
    <row r="268" ht="10.25" customHeight="1" x14ac:dyDescent="0.2"/>
    <row r="269" ht="10.25" customHeight="1" x14ac:dyDescent="0.2"/>
    <row r="270" ht="10.25" customHeight="1" x14ac:dyDescent="0.2"/>
    <row r="271" ht="10.25" customHeight="1" x14ac:dyDescent="0.2"/>
    <row r="272" ht="10.25" customHeight="1" x14ac:dyDescent="0.2"/>
    <row r="273" ht="10.25" customHeight="1" x14ac:dyDescent="0.2"/>
    <row r="274" ht="10.25" customHeight="1" x14ac:dyDescent="0.2"/>
    <row r="275" ht="10.25" customHeight="1" x14ac:dyDescent="0.2"/>
    <row r="276" ht="10.25" customHeight="1" x14ac:dyDescent="0.2"/>
    <row r="277" ht="10.25" customHeight="1" x14ac:dyDescent="0.2"/>
    <row r="278" ht="10.25" customHeight="1" x14ac:dyDescent="0.2"/>
    <row r="279" ht="10.25" customHeight="1" x14ac:dyDescent="0.2"/>
    <row r="280" ht="10.25" customHeight="1" x14ac:dyDescent="0.2"/>
    <row r="281" ht="10.25" customHeight="1" x14ac:dyDescent="0.2"/>
    <row r="282" ht="10.25" customHeight="1" x14ac:dyDescent="0.2"/>
    <row r="283" ht="10.25" customHeight="1" x14ac:dyDescent="0.2"/>
    <row r="284" ht="10.25" customHeight="1" x14ac:dyDescent="0.2"/>
    <row r="285" ht="10.25" customHeight="1" x14ac:dyDescent="0.2"/>
    <row r="286" ht="10.25" customHeight="1" x14ac:dyDescent="0.2"/>
    <row r="287" ht="10.25" customHeight="1" x14ac:dyDescent="0.2"/>
    <row r="288" ht="10.25" customHeight="1" x14ac:dyDescent="0.2"/>
    <row r="289" ht="10.25" customHeight="1" x14ac:dyDescent="0.2"/>
    <row r="290" ht="10.25" customHeight="1" x14ac:dyDescent="0.2"/>
    <row r="291" ht="10.25" customHeight="1" x14ac:dyDescent="0.2"/>
    <row r="292" ht="10.25" customHeight="1" x14ac:dyDescent="0.2"/>
    <row r="293" ht="10.25" customHeight="1" x14ac:dyDescent="0.2"/>
    <row r="294" ht="10.25" customHeight="1" x14ac:dyDescent="0.2"/>
    <row r="295" ht="10.25" customHeight="1" x14ac:dyDescent="0.2"/>
    <row r="296" ht="10.25" customHeight="1" x14ac:dyDescent="0.2"/>
    <row r="297" ht="10.25" customHeight="1" x14ac:dyDescent="0.2"/>
    <row r="298" ht="10.25" customHeight="1" x14ac:dyDescent="0.2"/>
    <row r="299" ht="10.25" customHeight="1" x14ac:dyDescent="0.2"/>
    <row r="300" ht="10.25" customHeight="1" x14ac:dyDescent="0.2"/>
    <row r="301" ht="10.25" customHeight="1" x14ac:dyDescent="0.2"/>
    <row r="302" ht="10.25" customHeight="1" x14ac:dyDescent="0.2"/>
    <row r="303" ht="10.25" customHeight="1" x14ac:dyDescent="0.2"/>
    <row r="304" ht="10.25" customHeight="1" x14ac:dyDescent="0.2"/>
    <row r="305" ht="10.25" customHeight="1" x14ac:dyDescent="0.2"/>
    <row r="306" ht="10.25" customHeight="1" x14ac:dyDescent="0.2"/>
    <row r="307" ht="10.25" customHeight="1" x14ac:dyDescent="0.2"/>
    <row r="308" ht="10.25" customHeight="1" x14ac:dyDescent="0.2"/>
    <row r="309" ht="10.25" customHeight="1" x14ac:dyDescent="0.2"/>
    <row r="310" ht="10.25" customHeight="1" x14ac:dyDescent="0.2"/>
    <row r="311" ht="10.25" customHeight="1" x14ac:dyDescent="0.2"/>
    <row r="312" ht="10.25" customHeight="1" x14ac:dyDescent="0.2"/>
    <row r="313" ht="10.25" customHeight="1" x14ac:dyDescent="0.2"/>
    <row r="314" ht="10.25" customHeight="1" x14ac:dyDescent="0.2"/>
    <row r="315" ht="10.25" customHeight="1" x14ac:dyDescent="0.2"/>
    <row r="316" ht="10.25" customHeight="1" x14ac:dyDescent="0.2"/>
    <row r="317" ht="10.25" customHeight="1" x14ac:dyDescent="0.2"/>
    <row r="318" ht="10.25" customHeight="1" x14ac:dyDescent="0.2"/>
    <row r="319" ht="10.25" customHeight="1" x14ac:dyDescent="0.2"/>
    <row r="320" ht="10.25" customHeight="1" x14ac:dyDescent="0.2"/>
    <row r="321" ht="10.25" customHeight="1" x14ac:dyDescent="0.2"/>
    <row r="322" ht="10.25" customHeight="1" x14ac:dyDescent="0.2"/>
    <row r="323" ht="10.25" customHeight="1" x14ac:dyDescent="0.2"/>
    <row r="324" ht="10.25" customHeight="1" x14ac:dyDescent="0.2"/>
    <row r="325" ht="10.25" customHeight="1" x14ac:dyDescent="0.2"/>
    <row r="326" ht="10.25" customHeight="1" x14ac:dyDescent="0.2"/>
    <row r="327" ht="10.25" customHeight="1" x14ac:dyDescent="0.2"/>
    <row r="328" ht="10.25" customHeight="1" x14ac:dyDescent="0.2"/>
    <row r="329" ht="10.25" customHeight="1" x14ac:dyDescent="0.2"/>
    <row r="330" ht="10.25" customHeight="1" x14ac:dyDescent="0.2"/>
    <row r="331" ht="10.25" customHeight="1" x14ac:dyDescent="0.2"/>
    <row r="332" ht="10.25" customHeight="1" x14ac:dyDescent="0.2"/>
    <row r="333" ht="10.25" customHeight="1" x14ac:dyDescent="0.2"/>
    <row r="334" ht="10.25" customHeight="1" x14ac:dyDescent="0.2"/>
    <row r="335" ht="10.25" customHeight="1" x14ac:dyDescent="0.2"/>
    <row r="336" ht="10.25" customHeight="1" x14ac:dyDescent="0.2"/>
    <row r="337" ht="10.25" customHeight="1" x14ac:dyDescent="0.2"/>
    <row r="338" ht="10.25" customHeight="1" x14ac:dyDescent="0.2"/>
    <row r="339" ht="10.25" customHeight="1" x14ac:dyDescent="0.2"/>
    <row r="340" ht="10.25" customHeight="1" x14ac:dyDescent="0.2"/>
    <row r="341" ht="10.25" customHeight="1" x14ac:dyDescent="0.2"/>
    <row r="342" ht="10.25" customHeight="1" x14ac:dyDescent="0.2"/>
    <row r="343" ht="10.25" customHeight="1" x14ac:dyDescent="0.2"/>
    <row r="344" ht="10.25" customHeight="1" x14ac:dyDescent="0.2"/>
    <row r="345" ht="10.25" customHeight="1" x14ac:dyDescent="0.2"/>
    <row r="346" ht="10.25" customHeight="1" x14ac:dyDescent="0.2"/>
    <row r="347" ht="10.25" customHeight="1" x14ac:dyDescent="0.2"/>
    <row r="348" ht="10.25" customHeight="1" x14ac:dyDescent="0.2"/>
    <row r="349" ht="10.25" customHeight="1" x14ac:dyDescent="0.2"/>
    <row r="350" ht="10.25" customHeight="1" x14ac:dyDescent="0.2"/>
    <row r="351" ht="10.25" customHeight="1" x14ac:dyDescent="0.2"/>
    <row r="352" ht="10.25" customHeight="1" x14ac:dyDescent="0.2"/>
    <row r="353" ht="10.25" customHeight="1" x14ac:dyDescent="0.2"/>
    <row r="354" ht="10.25" customHeight="1" x14ac:dyDescent="0.2"/>
    <row r="355" ht="10.25" customHeight="1" x14ac:dyDescent="0.2"/>
    <row r="356" ht="10.25" customHeight="1" x14ac:dyDescent="0.2"/>
    <row r="357" ht="10.25" customHeight="1" x14ac:dyDescent="0.2"/>
    <row r="358" ht="10.25" customHeight="1" x14ac:dyDescent="0.2"/>
    <row r="359" ht="10.25" customHeight="1" x14ac:dyDescent="0.2"/>
    <row r="360" ht="10.25" customHeight="1" x14ac:dyDescent="0.2"/>
    <row r="361" ht="10.25" customHeight="1" x14ac:dyDescent="0.2"/>
    <row r="362" ht="10.25" customHeight="1" x14ac:dyDescent="0.2"/>
    <row r="363" ht="10.25" customHeight="1" x14ac:dyDescent="0.2"/>
    <row r="364" ht="10.25" customHeight="1" x14ac:dyDescent="0.2"/>
    <row r="365" ht="10.25" customHeight="1" x14ac:dyDescent="0.2"/>
    <row r="366" ht="10.25" customHeight="1" x14ac:dyDescent="0.2"/>
    <row r="367" ht="10.25" customHeight="1" x14ac:dyDescent="0.2"/>
    <row r="368" ht="10.25" customHeight="1" x14ac:dyDescent="0.2"/>
    <row r="369" ht="10.25" customHeight="1" x14ac:dyDescent="0.2"/>
    <row r="370" ht="10.25" customHeight="1" x14ac:dyDescent="0.2"/>
    <row r="371" ht="10.25" customHeight="1" x14ac:dyDescent="0.2"/>
    <row r="372" ht="10.25" customHeight="1" x14ac:dyDescent="0.2"/>
    <row r="373" ht="10.25" customHeight="1" x14ac:dyDescent="0.2"/>
    <row r="374" ht="10.25" customHeight="1" x14ac:dyDescent="0.2"/>
    <row r="375" ht="10.25" customHeight="1" x14ac:dyDescent="0.2"/>
    <row r="376" ht="10.25" customHeight="1" x14ac:dyDescent="0.2"/>
    <row r="377" ht="10.25" customHeight="1" x14ac:dyDescent="0.2"/>
    <row r="378" ht="10.25" customHeight="1" x14ac:dyDescent="0.2"/>
    <row r="379" ht="10.25" customHeight="1" x14ac:dyDescent="0.2"/>
    <row r="380" ht="10.25" customHeight="1" x14ac:dyDescent="0.2"/>
    <row r="381" ht="10.25" customHeight="1" x14ac:dyDescent="0.2"/>
    <row r="382" ht="10.25" customHeight="1" x14ac:dyDescent="0.2"/>
    <row r="383" ht="10.25" customHeight="1" x14ac:dyDescent="0.2"/>
    <row r="384" ht="10.25" customHeight="1" x14ac:dyDescent="0.2"/>
    <row r="385" ht="10.25" customHeight="1" x14ac:dyDescent="0.2"/>
    <row r="386" ht="10.25" customHeight="1" x14ac:dyDescent="0.2"/>
    <row r="387" ht="10.25" customHeight="1" x14ac:dyDescent="0.2"/>
    <row r="388" ht="10.25" customHeight="1" x14ac:dyDescent="0.2"/>
    <row r="389" ht="10.25" customHeight="1" x14ac:dyDescent="0.2"/>
    <row r="390" ht="10.25" customHeight="1" x14ac:dyDescent="0.2"/>
    <row r="391" ht="10.25" customHeight="1" x14ac:dyDescent="0.2"/>
    <row r="392" ht="10.25" customHeight="1" x14ac:dyDescent="0.2"/>
    <row r="393" ht="10.25" customHeight="1" x14ac:dyDescent="0.2"/>
    <row r="394" ht="10.25" customHeight="1" x14ac:dyDescent="0.2"/>
  </sheetData>
  <sheetProtection sheet="1" objects="1" scenarios="1"/>
  <phoneticPr fontId="0" type="noConversion"/>
  <printOptions horizontalCentered="1"/>
  <pageMargins left="0" right="1.3779527559055118" top="1.1811023622047245" bottom="1.1811023622047245" header="0" footer="0"/>
  <pageSetup paperSize="9" scale="45" orientation="landscape" r:id="rId1"/>
  <headerFooter alignWithMargins="0">
    <oddFooter>&amp;L&amp;7Source: ONS, Crown Copyright 2022&amp;R&amp;7Transportation and Connectivity, Place, Prosperity &amp; Sustainability, www.birmingham.gov.uk/census, Brenda.henry@birmingham.gov.uk, 0121 303 4208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AEC30-D71E-4842-B9D0-6B79CC84E2B0}">
  <dimension ref="A1:C293"/>
  <sheetViews>
    <sheetView workbookViewId="0">
      <selection activeCell="C6" sqref="C6"/>
    </sheetView>
  </sheetViews>
  <sheetFormatPr defaultRowHeight="12.5" x14ac:dyDescent="0.25"/>
  <cols>
    <col min="1" max="1" width="68.54296875" customWidth="1"/>
    <col min="2" max="2" width="11.54296875" customWidth="1"/>
  </cols>
  <sheetData>
    <row r="1" spans="1:3" ht="14" x14ac:dyDescent="0.3">
      <c r="A1" s="84" t="s">
        <v>454</v>
      </c>
    </row>
    <row r="2" spans="1:3" x14ac:dyDescent="0.25">
      <c r="A2" s="85" t="str">
        <f>'notes and definition'!A2</f>
        <v>Ethnic Group</v>
      </c>
    </row>
    <row r="3" spans="1:3" x14ac:dyDescent="0.25">
      <c r="A3" s="92" t="s">
        <v>453</v>
      </c>
    </row>
    <row r="4" spans="1:3" ht="13" thickBot="1" x14ac:dyDescent="0.3">
      <c r="A4" s="92"/>
    </row>
    <row r="5" spans="1:3" ht="25.5" thickBot="1" x14ac:dyDescent="0.3">
      <c r="A5" s="117" t="s">
        <v>440</v>
      </c>
      <c r="B5" s="118" t="s">
        <v>453</v>
      </c>
      <c r="C5" s="118" t="s">
        <v>455</v>
      </c>
    </row>
    <row r="6" spans="1:3" x14ac:dyDescent="0.25">
      <c r="A6" s="48" t="s">
        <v>321</v>
      </c>
      <c r="B6" s="50">
        <v>491179</v>
      </c>
      <c r="C6" s="188">
        <f>B6/$B$293*100</f>
        <v>42.901101396616326</v>
      </c>
    </row>
    <row r="7" spans="1:3" x14ac:dyDescent="0.25">
      <c r="A7" s="42" t="s">
        <v>184</v>
      </c>
      <c r="B7" s="44">
        <v>195102</v>
      </c>
      <c r="C7" s="188">
        <f t="shared" ref="C7:C70" si="0">B7/$B$293*100</f>
        <v>17.040815435274389</v>
      </c>
    </row>
    <row r="8" spans="1:3" x14ac:dyDescent="0.25">
      <c r="A8" s="42" t="s">
        <v>168</v>
      </c>
      <c r="B8" s="44">
        <v>66519</v>
      </c>
      <c r="C8" s="188">
        <f t="shared" si="0"/>
        <v>5.8099763300172063</v>
      </c>
    </row>
    <row r="9" spans="1:3" x14ac:dyDescent="0.25">
      <c r="A9" s="42" t="s">
        <v>163</v>
      </c>
      <c r="B9" s="44">
        <v>48232</v>
      </c>
      <c r="C9" s="188">
        <f t="shared" si="0"/>
        <v>4.2127328785668743</v>
      </c>
    </row>
    <row r="10" spans="1:3" x14ac:dyDescent="0.25">
      <c r="A10" s="42" t="s">
        <v>232</v>
      </c>
      <c r="B10" s="44">
        <v>44673</v>
      </c>
      <c r="C10" s="188">
        <f t="shared" si="0"/>
        <v>3.9018787502947827</v>
      </c>
    </row>
    <row r="11" spans="1:3" x14ac:dyDescent="0.25">
      <c r="A11" s="42" t="s">
        <v>196</v>
      </c>
      <c r="B11" s="44">
        <v>25161</v>
      </c>
      <c r="C11" s="188">
        <f t="shared" si="0"/>
        <v>2.1976399891694545</v>
      </c>
    </row>
    <row r="12" spans="1:3" x14ac:dyDescent="0.25">
      <c r="A12" s="42" t="s">
        <v>295</v>
      </c>
      <c r="B12" s="44">
        <v>25119</v>
      </c>
      <c r="C12" s="188">
        <f t="shared" si="0"/>
        <v>2.1939715785520257</v>
      </c>
    </row>
    <row r="13" spans="1:3" x14ac:dyDescent="0.25">
      <c r="A13" s="42" t="s">
        <v>129</v>
      </c>
      <c r="B13" s="44">
        <v>19196</v>
      </c>
      <c r="C13" s="188">
        <f t="shared" si="0"/>
        <v>1.6766383383846766</v>
      </c>
    </row>
    <row r="14" spans="1:3" x14ac:dyDescent="0.25">
      <c r="A14" s="42" t="s">
        <v>219</v>
      </c>
      <c r="B14" s="44">
        <v>16971</v>
      </c>
      <c r="C14" s="188">
        <f t="shared" si="0"/>
        <v>1.4822999187709078</v>
      </c>
    </row>
    <row r="15" spans="1:3" x14ac:dyDescent="0.25">
      <c r="A15" s="42" t="s">
        <v>146</v>
      </c>
      <c r="B15" s="44">
        <v>16964</v>
      </c>
      <c r="C15" s="188">
        <f t="shared" si="0"/>
        <v>1.4816885170013363</v>
      </c>
    </row>
    <row r="16" spans="1:3" x14ac:dyDescent="0.25">
      <c r="A16" s="42" t="s">
        <v>293</v>
      </c>
      <c r="B16" s="44">
        <v>13130</v>
      </c>
      <c r="C16" s="188">
        <f t="shared" si="0"/>
        <v>1.1468150334960827</v>
      </c>
    </row>
    <row r="17" spans="1:3" x14ac:dyDescent="0.25">
      <c r="A17" s="42" t="s">
        <v>165</v>
      </c>
      <c r="B17" s="44">
        <v>12487</v>
      </c>
      <c r="C17" s="188">
        <f t="shared" si="0"/>
        <v>1.090653413805452</v>
      </c>
    </row>
    <row r="18" spans="1:3" x14ac:dyDescent="0.25">
      <c r="A18" s="42" t="s">
        <v>230</v>
      </c>
      <c r="B18" s="44">
        <v>9411</v>
      </c>
      <c r="C18" s="188">
        <f t="shared" si="0"/>
        <v>0.82198600763378782</v>
      </c>
    </row>
    <row r="19" spans="1:3" x14ac:dyDescent="0.25">
      <c r="A19" s="42" t="s">
        <v>353</v>
      </c>
      <c r="B19" s="44">
        <v>8407</v>
      </c>
      <c r="C19" s="188">
        <f t="shared" si="0"/>
        <v>0.73429352525526026</v>
      </c>
    </row>
    <row r="20" spans="1:3" x14ac:dyDescent="0.25">
      <c r="A20" s="42" t="s">
        <v>172</v>
      </c>
      <c r="B20" s="44">
        <v>8224</v>
      </c>
      <c r="C20" s="188">
        <f t="shared" si="0"/>
        <v>0.71830973613646487</v>
      </c>
    </row>
    <row r="21" spans="1:3" x14ac:dyDescent="0.25">
      <c r="A21" s="42" t="s">
        <v>355</v>
      </c>
      <c r="B21" s="44">
        <v>7364</v>
      </c>
      <c r="C21" s="188">
        <f t="shared" si="0"/>
        <v>0.64319466158912053</v>
      </c>
    </row>
    <row r="22" spans="1:3" x14ac:dyDescent="0.25">
      <c r="A22" s="42" t="s">
        <v>323</v>
      </c>
      <c r="B22" s="44">
        <v>7138</v>
      </c>
      <c r="C22" s="188">
        <f t="shared" si="0"/>
        <v>0.62345511874295789</v>
      </c>
    </row>
    <row r="23" spans="1:3" x14ac:dyDescent="0.25">
      <c r="A23" s="42" t="s">
        <v>213</v>
      </c>
      <c r="B23" s="44">
        <v>5764</v>
      </c>
      <c r="C23" s="188">
        <f t="shared" si="0"/>
        <v>0.50344568568708459</v>
      </c>
    </row>
    <row r="24" spans="1:3" x14ac:dyDescent="0.25">
      <c r="A24" s="42" t="s">
        <v>157</v>
      </c>
      <c r="B24" s="44">
        <v>5293</v>
      </c>
      <c r="C24" s="188">
        <f t="shared" si="0"/>
        <v>0.46230708090592276</v>
      </c>
    </row>
    <row r="25" spans="1:3" x14ac:dyDescent="0.25">
      <c r="A25" s="42" t="s">
        <v>426</v>
      </c>
      <c r="B25" s="44">
        <v>4842</v>
      </c>
      <c r="C25" s="188">
        <f t="shared" si="0"/>
        <v>0.42291533832353639</v>
      </c>
    </row>
    <row r="26" spans="1:3" x14ac:dyDescent="0.25">
      <c r="A26" s="42" t="s">
        <v>294</v>
      </c>
      <c r="B26" s="44">
        <v>4680</v>
      </c>
      <c r="C26" s="188">
        <f t="shared" si="0"/>
        <v>0.4087657545134552</v>
      </c>
    </row>
    <row r="27" spans="1:3" x14ac:dyDescent="0.25">
      <c r="A27" s="42" t="s">
        <v>404</v>
      </c>
      <c r="B27" s="44">
        <v>4086</v>
      </c>
      <c r="C27" s="188">
        <f t="shared" si="0"/>
        <v>0.35688394720982436</v>
      </c>
    </row>
    <row r="28" spans="1:3" x14ac:dyDescent="0.25">
      <c r="A28" s="42" t="s">
        <v>405</v>
      </c>
      <c r="B28" s="44">
        <v>3540</v>
      </c>
      <c r="C28" s="188">
        <f t="shared" si="0"/>
        <v>0.30919460918325459</v>
      </c>
    </row>
    <row r="29" spans="1:3" x14ac:dyDescent="0.25">
      <c r="A29" s="42" t="s">
        <v>280</v>
      </c>
      <c r="B29" s="44">
        <v>3272</v>
      </c>
      <c r="C29" s="188">
        <f t="shared" si="0"/>
        <v>0.28578665571966355</v>
      </c>
    </row>
    <row r="30" spans="1:3" x14ac:dyDescent="0.25">
      <c r="A30" s="42" t="s">
        <v>204</v>
      </c>
      <c r="B30" s="44">
        <v>3020</v>
      </c>
      <c r="C30" s="188">
        <f t="shared" si="0"/>
        <v>0.26377619201509289</v>
      </c>
    </row>
    <row r="31" spans="1:3" x14ac:dyDescent="0.25">
      <c r="A31" s="42" t="s">
        <v>352</v>
      </c>
      <c r="B31" s="44">
        <v>2539</v>
      </c>
      <c r="C31" s="188">
        <f t="shared" si="0"/>
        <v>0.22176415613454334</v>
      </c>
    </row>
    <row r="32" spans="1:3" x14ac:dyDescent="0.25">
      <c r="A32" s="42" t="s">
        <v>238</v>
      </c>
      <c r="B32" s="44">
        <v>2467</v>
      </c>
      <c r="C32" s="188">
        <f t="shared" si="0"/>
        <v>0.2154754522189517</v>
      </c>
    </row>
    <row r="33" spans="1:3" x14ac:dyDescent="0.25">
      <c r="A33" s="42" t="s">
        <v>439</v>
      </c>
      <c r="B33" s="44">
        <v>2360</v>
      </c>
      <c r="C33" s="188">
        <f t="shared" si="0"/>
        <v>0.20612973945550306</v>
      </c>
    </row>
    <row r="34" spans="1:3" x14ac:dyDescent="0.25">
      <c r="A34" s="42" t="s">
        <v>167</v>
      </c>
      <c r="B34" s="44">
        <v>2311</v>
      </c>
      <c r="C34" s="188">
        <f t="shared" si="0"/>
        <v>0.20184992706850322</v>
      </c>
    </row>
    <row r="35" spans="1:3" x14ac:dyDescent="0.25">
      <c r="A35" s="42" t="s">
        <v>347</v>
      </c>
      <c r="B35" s="44">
        <v>2301</v>
      </c>
      <c r="C35" s="188">
        <f t="shared" si="0"/>
        <v>0.20097649596911549</v>
      </c>
    </row>
    <row r="36" spans="1:3" x14ac:dyDescent="0.25">
      <c r="A36" s="42" t="s">
        <v>220</v>
      </c>
      <c r="B36" s="44">
        <v>2261</v>
      </c>
      <c r="C36" s="188">
        <f t="shared" si="0"/>
        <v>0.19748277157156457</v>
      </c>
    </row>
    <row r="37" spans="1:3" x14ac:dyDescent="0.25">
      <c r="A37" s="42" t="s">
        <v>207</v>
      </c>
      <c r="B37" s="44">
        <v>2229</v>
      </c>
      <c r="C37" s="188">
        <f t="shared" si="0"/>
        <v>0.19468779205352385</v>
      </c>
    </row>
    <row r="38" spans="1:3" x14ac:dyDescent="0.25">
      <c r="A38" s="42" t="s">
        <v>170</v>
      </c>
      <c r="B38" s="44">
        <v>2138</v>
      </c>
      <c r="C38" s="188">
        <f t="shared" si="0"/>
        <v>0.18673956904909556</v>
      </c>
    </row>
    <row r="39" spans="1:3" x14ac:dyDescent="0.25">
      <c r="A39" s="42" t="s">
        <v>400</v>
      </c>
      <c r="B39" s="44">
        <v>1857</v>
      </c>
      <c r="C39" s="188">
        <f t="shared" si="0"/>
        <v>0.16219615515630051</v>
      </c>
    </row>
    <row r="40" spans="1:3" x14ac:dyDescent="0.25">
      <c r="A40" s="42" t="s">
        <v>137</v>
      </c>
      <c r="B40" s="44">
        <v>1833</v>
      </c>
      <c r="C40" s="188">
        <f t="shared" si="0"/>
        <v>0.16009992051776994</v>
      </c>
    </row>
    <row r="41" spans="1:3" x14ac:dyDescent="0.25">
      <c r="A41" s="42" t="s">
        <v>180</v>
      </c>
      <c r="B41" s="44">
        <v>1778</v>
      </c>
      <c r="C41" s="188">
        <f t="shared" si="0"/>
        <v>0.15529604947113745</v>
      </c>
    </row>
    <row r="42" spans="1:3" x14ac:dyDescent="0.25">
      <c r="A42" s="42" t="s">
        <v>226</v>
      </c>
      <c r="B42" s="44">
        <v>1707</v>
      </c>
      <c r="C42" s="188">
        <f t="shared" si="0"/>
        <v>0.14909468866548461</v>
      </c>
    </row>
    <row r="43" spans="1:3" x14ac:dyDescent="0.25">
      <c r="A43" s="42" t="s">
        <v>194</v>
      </c>
      <c r="B43" s="44">
        <v>1681</v>
      </c>
      <c r="C43" s="188">
        <f t="shared" si="0"/>
        <v>0.14682376780707654</v>
      </c>
    </row>
    <row r="44" spans="1:3" x14ac:dyDescent="0.25">
      <c r="A44" s="42" t="s">
        <v>222</v>
      </c>
      <c r="B44" s="44">
        <v>1678</v>
      </c>
      <c r="C44" s="188">
        <f t="shared" si="0"/>
        <v>0.14656173847726023</v>
      </c>
    </row>
    <row r="45" spans="1:3" x14ac:dyDescent="0.25">
      <c r="A45" s="42" t="s">
        <v>188</v>
      </c>
      <c r="B45" s="44">
        <v>1672</v>
      </c>
      <c r="C45" s="188">
        <f t="shared" si="0"/>
        <v>0.14603767981762758</v>
      </c>
    </row>
    <row r="46" spans="1:3" x14ac:dyDescent="0.25">
      <c r="A46" s="42" t="s">
        <v>428</v>
      </c>
      <c r="B46" s="44">
        <v>1526</v>
      </c>
      <c r="C46" s="188">
        <f t="shared" si="0"/>
        <v>0.13328558576656679</v>
      </c>
    </row>
    <row r="47" spans="1:3" x14ac:dyDescent="0.25">
      <c r="A47" s="42" t="s">
        <v>328</v>
      </c>
      <c r="B47" s="44">
        <v>1382</v>
      </c>
      <c r="C47" s="188">
        <f t="shared" si="0"/>
        <v>0.12070817793538356</v>
      </c>
    </row>
    <row r="48" spans="1:3" x14ac:dyDescent="0.25">
      <c r="A48" s="42" t="s">
        <v>334</v>
      </c>
      <c r="B48" s="44">
        <v>1351</v>
      </c>
      <c r="C48" s="188">
        <f t="shared" si="0"/>
        <v>0.11800054152728162</v>
      </c>
    </row>
    <row r="49" spans="1:3" x14ac:dyDescent="0.25">
      <c r="A49" s="42" t="s">
        <v>300</v>
      </c>
      <c r="B49" s="44">
        <v>1322</v>
      </c>
      <c r="C49" s="188">
        <f t="shared" si="0"/>
        <v>0.11546759133905721</v>
      </c>
    </row>
    <row r="50" spans="1:3" x14ac:dyDescent="0.25">
      <c r="A50" s="42" t="s">
        <v>186</v>
      </c>
      <c r="B50" s="44">
        <v>1297</v>
      </c>
      <c r="C50" s="188">
        <f t="shared" si="0"/>
        <v>0.1132840135905879</v>
      </c>
    </row>
    <row r="51" spans="1:3" x14ac:dyDescent="0.25">
      <c r="A51" s="42" t="s">
        <v>227</v>
      </c>
      <c r="B51" s="44">
        <v>1212</v>
      </c>
      <c r="C51" s="188">
        <f t="shared" si="0"/>
        <v>0.10585984924579225</v>
      </c>
    </row>
    <row r="52" spans="1:3" x14ac:dyDescent="0.25">
      <c r="A52" s="42" t="s">
        <v>373</v>
      </c>
      <c r="B52" s="44">
        <v>1208</v>
      </c>
      <c r="C52" s="188">
        <f t="shared" si="0"/>
        <v>0.10551047680603717</v>
      </c>
    </row>
    <row r="53" spans="1:3" x14ac:dyDescent="0.25">
      <c r="A53" s="42" t="s">
        <v>414</v>
      </c>
      <c r="B53" s="44">
        <v>1208</v>
      </c>
      <c r="C53" s="188">
        <f t="shared" si="0"/>
        <v>0.10551047680603717</v>
      </c>
    </row>
    <row r="54" spans="1:3" x14ac:dyDescent="0.25">
      <c r="A54" s="42" t="s">
        <v>202</v>
      </c>
      <c r="B54" s="44">
        <v>1176</v>
      </c>
      <c r="C54" s="188">
        <f t="shared" si="0"/>
        <v>0.10271549728799642</v>
      </c>
    </row>
    <row r="55" spans="1:3" x14ac:dyDescent="0.25">
      <c r="A55" s="42" t="s">
        <v>425</v>
      </c>
      <c r="B55" s="44">
        <v>1152</v>
      </c>
      <c r="C55" s="188">
        <f t="shared" si="0"/>
        <v>0.1006192626494659</v>
      </c>
    </row>
    <row r="56" spans="1:3" x14ac:dyDescent="0.25">
      <c r="A56" s="42" t="s">
        <v>199</v>
      </c>
      <c r="B56" s="44">
        <v>1141</v>
      </c>
      <c r="C56" s="188">
        <f t="shared" si="0"/>
        <v>9.9658488440139387E-2</v>
      </c>
    </row>
    <row r="57" spans="1:3" x14ac:dyDescent="0.25">
      <c r="A57" s="42" t="s">
        <v>374</v>
      </c>
      <c r="B57" s="44">
        <v>1024</v>
      </c>
      <c r="C57" s="188">
        <f t="shared" si="0"/>
        <v>8.9439344577303015E-2</v>
      </c>
    </row>
    <row r="58" spans="1:3" x14ac:dyDescent="0.25">
      <c r="A58" s="42" t="s">
        <v>362</v>
      </c>
      <c r="B58" s="44">
        <v>979</v>
      </c>
      <c r="C58" s="188">
        <f t="shared" si="0"/>
        <v>8.5508904630058252E-2</v>
      </c>
    </row>
    <row r="59" spans="1:3" x14ac:dyDescent="0.25">
      <c r="A59" s="42" t="s">
        <v>313</v>
      </c>
      <c r="B59" s="44">
        <v>944</v>
      </c>
      <c r="C59" s="188">
        <f t="shared" si="0"/>
        <v>8.2451895782201218E-2</v>
      </c>
    </row>
    <row r="60" spans="1:3" x14ac:dyDescent="0.25">
      <c r="A60" s="42" t="s">
        <v>339</v>
      </c>
      <c r="B60" s="44">
        <v>919</v>
      </c>
      <c r="C60" s="188">
        <f t="shared" si="0"/>
        <v>8.0268318033731911E-2</v>
      </c>
    </row>
    <row r="61" spans="1:3" x14ac:dyDescent="0.25">
      <c r="A61" s="42" t="s">
        <v>302</v>
      </c>
      <c r="B61" s="44">
        <v>888</v>
      </c>
      <c r="C61" s="188">
        <f t="shared" si="0"/>
        <v>7.7560681625629957E-2</v>
      </c>
    </row>
    <row r="62" spans="1:3" x14ac:dyDescent="0.25">
      <c r="A62" s="42" t="s">
        <v>228</v>
      </c>
      <c r="B62" s="44">
        <v>821</v>
      </c>
      <c r="C62" s="188">
        <f t="shared" si="0"/>
        <v>7.1708693259732212E-2</v>
      </c>
    </row>
    <row r="63" spans="1:3" x14ac:dyDescent="0.25">
      <c r="A63" s="42" t="s">
        <v>249</v>
      </c>
      <c r="B63" s="44">
        <v>811</v>
      </c>
      <c r="C63" s="188">
        <f t="shared" si="0"/>
        <v>7.0835262160344484E-2</v>
      </c>
    </row>
    <row r="64" spans="1:3" x14ac:dyDescent="0.25">
      <c r="A64" s="42" t="s">
        <v>354</v>
      </c>
      <c r="B64" s="44">
        <v>811</v>
      </c>
      <c r="C64" s="188">
        <f t="shared" si="0"/>
        <v>7.0835262160344484E-2</v>
      </c>
    </row>
    <row r="65" spans="1:3" x14ac:dyDescent="0.25">
      <c r="A65" s="42" t="s">
        <v>416</v>
      </c>
      <c r="B65" s="44">
        <v>807</v>
      </c>
      <c r="C65" s="188">
        <f t="shared" si="0"/>
        <v>7.048588972058939E-2</v>
      </c>
    </row>
    <row r="66" spans="1:3" x14ac:dyDescent="0.25">
      <c r="A66" s="42" t="s">
        <v>338</v>
      </c>
      <c r="B66" s="44">
        <v>762</v>
      </c>
      <c r="C66" s="188">
        <f t="shared" si="0"/>
        <v>6.6555449773344627E-2</v>
      </c>
    </row>
    <row r="67" spans="1:3" x14ac:dyDescent="0.25">
      <c r="A67" s="42" t="s">
        <v>242</v>
      </c>
      <c r="B67" s="44">
        <v>716</v>
      </c>
      <c r="C67" s="188">
        <f t="shared" si="0"/>
        <v>6.2537666716161094E-2</v>
      </c>
    </row>
    <row r="68" spans="1:3" x14ac:dyDescent="0.25">
      <c r="A68" s="42" t="s">
        <v>205</v>
      </c>
      <c r="B68" s="44">
        <v>709</v>
      </c>
      <c r="C68" s="188">
        <f t="shared" si="0"/>
        <v>6.1926264946589683E-2</v>
      </c>
    </row>
    <row r="69" spans="1:3" x14ac:dyDescent="0.25">
      <c r="A69" s="42" t="s">
        <v>182</v>
      </c>
      <c r="B69" s="44">
        <v>707</v>
      </c>
      <c r="C69" s="188">
        <f t="shared" si="0"/>
        <v>6.1751578726712143E-2</v>
      </c>
    </row>
    <row r="70" spans="1:3" x14ac:dyDescent="0.25">
      <c r="A70" s="42" t="s">
        <v>325</v>
      </c>
      <c r="B70" s="44">
        <v>706</v>
      </c>
      <c r="C70" s="188">
        <f t="shared" si="0"/>
        <v>6.1664235616773366E-2</v>
      </c>
    </row>
    <row r="71" spans="1:3" x14ac:dyDescent="0.25">
      <c r="A71" s="42" t="s">
        <v>174</v>
      </c>
      <c r="B71" s="44">
        <v>679</v>
      </c>
      <c r="C71" s="188">
        <f t="shared" ref="C71:C134" si="1">B71/$B$293*100</f>
        <v>5.9305971648426506E-2</v>
      </c>
    </row>
    <row r="72" spans="1:3" x14ac:dyDescent="0.25">
      <c r="A72" s="42" t="s">
        <v>195</v>
      </c>
      <c r="B72" s="44">
        <v>675</v>
      </c>
      <c r="C72" s="188">
        <f t="shared" si="1"/>
        <v>5.8956599208671426E-2</v>
      </c>
    </row>
    <row r="73" spans="1:3" x14ac:dyDescent="0.25">
      <c r="A73" s="42" t="s">
        <v>177</v>
      </c>
      <c r="B73" s="44">
        <v>671</v>
      </c>
      <c r="C73" s="188">
        <f t="shared" si="1"/>
        <v>5.8607226768916332E-2</v>
      </c>
    </row>
    <row r="74" spans="1:3" x14ac:dyDescent="0.25">
      <c r="A74" s="42" t="s">
        <v>327</v>
      </c>
      <c r="B74" s="44">
        <v>671</v>
      </c>
      <c r="C74" s="188">
        <f t="shared" si="1"/>
        <v>5.8607226768916332E-2</v>
      </c>
    </row>
    <row r="75" spans="1:3" x14ac:dyDescent="0.25">
      <c r="A75" s="42" t="s">
        <v>135</v>
      </c>
      <c r="B75" s="44">
        <v>667</v>
      </c>
      <c r="C75" s="188">
        <f t="shared" si="1"/>
        <v>5.8257854329161252E-2</v>
      </c>
    </row>
    <row r="76" spans="1:3" x14ac:dyDescent="0.25">
      <c r="A76" s="42" t="s">
        <v>331</v>
      </c>
      <c r="B76" s="44">
        <v>642</v>
      </c>
      <c r="C76" s="188">
        <f t="shared" si="1"/>
        <v>5.6074276580691931E-2</v>
      </c>
    </row>
    <row r="77" spans="1:3" x14ac:dyDescent="0.25">
      <c r="A77" s="42" t="s">
        <v>344</v>
      </c>
      <c r="B77" s="44">
        <v>632</v>
      </c>
      <c r="C77" s="188">
        <f t="shared" si="1"/>
        <v>5.5200845481304203E-2</v>
      </c>
    </row>
    <row r="78" spans="1:3" x14ac:dyDescent="0.25">
      <c r="A78" s="42" t="s">
        <v>419</v>
      </c>
      <c r="B78" s="44">
        <v>632</v>
      </c>
      <c r="C78" s="188">
        <f t="shared" si="1"/>
        <v>5.5200845481304203E-2</v>
      </c>
    </row>
    <row r="79" spans="1:3" x14ac:dyDescent="0.25">
      <c r="A79" s="42" t="s">
        <v>406</v>
      </c>
      <c r="B79" s="44">
        <v>631</v>
      </c>
      <c r="C79" s="188">
        <f t="shared" si="1"/>
        <v>5.5113502371365433E-2</v>
      </c>
    </row>
    <row r="80" spans="1:3" x14ac:dyDescent="0.25">
      <c r="A80" s="42" t="s">
        <v>162</v>
      </c>
      <c r="B80" s="44">
        <v>621</v>
      </c>
      <c r="C80" s="188">
        <f t="shared" si="1"/>
        <v>5.4240071271977712E-2</v>
      </c>
    </row>
    <row r="81" spans="1:3" x14ac:dyDescent="0.25">
      <c r="A81" s="42" t="s">
        <v>358</v>
      </c>
      <c r="B81" s="44">
        <v>597</v>
      </c>
      <c r="C81" s="188">
        <f t="shared" si="1"/>
        <v>5.2143836633447169E-2</v>
      </c>
    </row>
    <row r="82" spans="1:3" x14ac:dyDescent="0.25">
      <c r="A82" s="42" t="s">
        <v>241</v>
      </c>
      <c r="B82" s="44">
        <v>579</v>
      </c>
      <c r="C82" s="188">
        <f t="shared" si="1"/>
        <v>5.0571660654549266E-2</v>
      </c>
    </row>
    <row r="83" spans="1:3" x14ac:dyDescent="0.25">
      <c r="A83" s="42" t="s">
        <v>292</v>
      </c>
      <c r="B83" s="44">
        <v>571</v>
      </c>
      <c r="C83" s="188">
        <f t="shared" si="1"/>
        <v>4.9872915775039085E-2</v>
      </c>
    </row>
    <row r="84" spans="1:3" x14ac:dyDescent="0.25">
      <c r="A84" s="42" t="s">
        <v>394</v>
      </c>
      <c r="B84" s="44">
        <v>512</v>
      </c>
      <c r="C84" s="188">
        <f t="shared" si="1"/>
        <v>4.4719672288651507E-2</v>
      </c>
    </row>
    <row r="85" spans="1:3" x14ac:dyDescent="0.25">
      <c r="A85" s="42" t="s">
        <v>356</v>
      </c>
      <c r="B85" s="44">
        <v>503</v>
      </c>
      <c r="C85" s="188">
        <f t="shared" si="1"/>
        <v>4.3933584299202556E-2</v>
      </c>
    </row>
    <row r="86" spans="1:3" x14ac:dyDescent="0.25">
      <c r="A86" s="42" t="s">
        <v>251</v>
      </c>
      <c r="B86" s="44">
        <v>497</v>
      </c>
      <c r="C86" s="188">
        <f t="shared" si="1"/>
        <v>4.3409525639569922E-2</v>
      </c>
    </row>
    <row r="87" spans="1:3" x14ac:dyDescent="0.25">
      <c r="A87" s="42" t="s">
        <v>179</v>
      </c>
      <c r="B87" s="44">
        <v>495</v>
      </c>
      <c r="C87" s="188">
        <f t="shared" si="1"/>
        <v>4.3234839419692382E-2</v>
      </c>
    </row>
    <row r="88" spans="1:3" x14ac:dyDescent="0.25">
      <c r="A88" s="42" t="s">
        <v>255</v>
      </c>
      <c r="B88" s="44">
        <v>488</v>
      </c>
      <c r="C88" s="188">
        <f t="shared" si="1"/>
        <v>4.2623437650120971E-2</v>
      </c>
    </row>
    <row r="89" spans="1:3" x14ac:dyDescent="0.25">
      <c r="A89" s="42" t="s">
        <v>318</v>
      </c>
      <c r="B89" s="44">
        <v>471</v>
      </c>
      <c r="C89" s="188">
        <f t="shared" si="1"/>
        <v>4.1138604781161839E-2</v>
      </c>
    </row>
    <row r="90" spans="1:3" x14ac:dyDescent="0.25">
      <c r="A90" s="42" t="s">
        <v>159</v>
      </c>
      <c r="B90" s="44">
        <v>463</v>
      </c>
      <c r="C90" s="188">
        <f t="shared" si="1"/>
        <v>4.0439859901651658E-2</v>
      </c>
    </row>
    <row r="91" spans="1:3" x14ac:dyDescent="0.25">
      <c r="A91" s="42" t="s">
        <v>173</v>
      </c>
      <c r="B91" s="44">
        <v>457</v>
      </c>
      <c r="C91" s="188">
        <f t="shared" si="1"/>
        <v>3.9915801242019024E-2</v>
      </c>
    </row>
    <row r="92" spans="1:3" x14ac:dyDescent="0.25">
      <c r="A92" s="42" t="s">
        <v>185</v>
      </c>
      <c r="B92" s="44">
        <v>448</v>
      </c>
      <c r="C92" s="188">
        <f t="shared" si="1"/>
        <v>3.9129713252570072E-2</v>
      </c>
    </row>
    <row r="93" spans="1:3" x14ac:dyDescent="0.25">
      <c r="A93" s="42" t="s">
        <v>417</v>
      </c>
      <c r="B93" s="44">
        <v>445</v>
      </c>
      <c r="C93" s="188">
        <f t="shared" si="1"/>
        <v>3.8867683922753755E-2</v>
      </c>
    </row>
    <row r="94" spans="1:3" x14ac:dyDescent="0.25">
      <c r="A94" s="42" t="s">
        <v>161</v>
      </c>
      <c r="B94" s="44">
        <v>443</v>
      </c>
      <c r="C94" s="188">
        <f t="shared" si="1"/>
        <v>3.8692997702876208E-2</v>
      </c>
    </row>
    <row r="95" spans="1:3" x14ac:dyDescent="0.25">
      <c r="A95" s="42" t="s">
        <v>192</v>
      </c>
      <c r="B95" s="44">
        <v>436</v>
      </c>
      <c r="C95" s="188">
        <f t="shared" si="1"/>
        <v>3.8081595933304804E-2</v>
      </c>
    </row>
    <row r="96" spans="1:3" x14ac:dyDescent="0.25">
      <c r="A96" s="42" t="s">
        <v>206</v>
      </c>
      <c r="B96" s="44">
        <v>429</v>
      </c>
      <c r="C96" s="188">
        <f t="shared" si="1"/>
        <v>3.7470194163733393E-2</v>
      </c>
    </row>
    <row r="97" spans="1:3" x14ac:dyDescent="0.25">
      <c r="A97" s="42" t="s">
        <v>329</v>
      </c>
      <c r="B97" s="44">
        <v>424</v>
      </c>
      <c r="C97" s="188">
        <f t="shared" si="1"/>
        <v>3.7033478614039529E-2</v>
      </c>
    </row>
    <row r="98" spans="1:3" x14ac:dyDescent="0.25">
      <c r="A98" s="42" t="s">
        <v>365</v>
      </c>
      <c r="B98" s="44">
        <v>419</v>
      </c>
      <c r="C98" s="188">
        <f t="shared" si="1"/>
        <v>3.6596763064345672E-2</v>
      </c>
    </row>
    <row r="99" spans="1:3" x14ac:dyDescent="0.25">
      <c r="A99" s="42" t="s">
        <v>423</v>
      </c>
      <c r="B99" s="44">
        <v>414</v>
      </c>
      <c r="C99" s="188">
        <f t="shared" si="1"/>
        <v>3.6160047514651808E-2</v>
      </c>
    </row>
    <row r="100" spans="1:3" x14ac:dyDescent="0.25">
      <c r="A100" s="42" t="s">
        <v>191</v>
      </c>
      <c r="B100" s="44">
        <v>404</v>
      </c>
      <c r="C100" s="188">
        <f t="shared" si="1"/>
        <v>3.528661641526408E-2</v>
      </c>
    </row>
    <row r="101" spans="1:3" x14ac:dyDescent="0.25">
      <c r="A101" s="42" t="s">
        <v>395</v>
      </c>
      <c r="B101" s="44">
        <v>397</v>
      </c>
      <c r="C101" s="188">
        <f t="shared" si="1"/>
        <v>3.4675214645692676E-2</v>
      </c>
    </row>
    <row r="102" spans="1:3" x14ac:dyDescent="0.25">
      <c r="A102" s="42" t="s">
        <v>341</v>
      </c>
      <c r="B102" s="44">
        <v>387</v>
      </c>
      <c r="C102" s="188">
        <f t="shared" si="1"/>
        <v>3.3801783546304955E-2</v>
      </c>
    </row>
    <row r="103" spans="1:3" x14ac:dyDescent="0.25">
      <c r="A103" s="42" t="s">
        <v>372</v>
      </c>
      <c r="B103" s="44">
        <v>383</v>
      </c>
      <c r="C103" s="188">
        <f t="shared" si="1"/>
        <v>3.3452411106549861E-2</v>
      </c>
    </row>
    <row r="104" spans="1:3" x14ac:dyDescent="0.25">
      <c r="A104" s="42" t="s">
        <v>247</v>
      </c>
      <c r="B104" s="44">
        <v>372</v>
      </c>
      <c r="C104" s="188">
        <f t="shared" si="1"/>
        <v>3.2491636897223362E-2</v>
      </c>
    </row>
    <row r="105" spans="1:3" x14ac:dyDescent="0.25">
      <c r="A105" s="42" t="s">
        <v>233</v>
      </c>
      <c r="B105" s="44">
        <v>362</v>
      </c>
      <c r="C105" s="188">
        <f t="shared" si="1"/>
        <v>3.1618205797835634E-2</v>
      </c>
    </row>
    <row r="106" spans="1:3" x14ac:dyDescent="0.25">
      <c r="A106" s="42" t="s">
        <v>264</v>
      </c>
      <c r="B106" s="44">
        <v>358</v>
      </c>
      <c r="C106" s="188">
        <f t="shared" si="1"/>
        <v>3.1268833358080547E-2</v>
      </c>
    </row>
    <row r="107" spans="1:3" x14ac:dyDescent="0.25">
      <c r="A107" s="42" t="s">
        <v>399</v>
      </c>
      <c r="B107" s="44">
        <v>351</v>
      </c>
      <c r="C107" s="188">
        <f t="shared" si="1"/>
        <v>3.065743158850914E-2</v>
      </c>
    </row>
    <row r="108" spans="1:3" x14ac:dyDescent="0.25">
      <c r="A108" s="42" t="s">
        <v>236</v>
      </c>
      <c r="B108" s="44">
        <v>350</v>
      </c>
      <c r="C108" s="188">
        <f t="shared" si="1"/>
        <v>3.057008847857037E-2</v>
      </c>
    </row>
    <row r="109" spans="1:3" x14ac:dyDescent="0.25">
      <c r="A109" s="42" t="s">
        <v>386</v>
      </c>
      <c r="B109" s="44">
        <v>347</v>
      </c>
      <c r="C109" s="188">
        <f t="shared" si="1"/>
        <v>3.0308059148754049E-2</v>
      </c>
    </row>
    <row r="110" spans="1:3" x14ac:dyDescent="0.25">
      <c r="A110" s="42" t="s">
        <v>437</v>
      </c>
      <c r="B110" s="44">
        <v>347</v>
      </c>
      <c r="C110" s="188">
        <f t="shared" si="1"/>
        <v>3.0308059148754049E-2</v>
      </c>
    </row>
    <row r="111" spans="1:3" x14ac:dyDescent="0.25">
      <c r="A111" s="42" t="s">
        <v>330</v>
      </c>
      <c r="B111" s="44">
        <v>345</v>
      </c>
      <c r="C111" s="188">
        <f t="shared" si="1"/>
        <v>3.0133372928876506E-2</v>
      </c>
    </row>
    <row r="112" spans="1:3" x14ac:dyDescent="0.25">
      <c r="A112" s="42" t="s">
        <v>266</v>
      </c>
      <c r="B112" s="44">
        <v>336</v>
      </c>
      <c r="C112" s="188">
        <f t="shared" si="1"/>
        <v>2.9347284939427554E-2</v>
      </c>
    </row>
    <row r="113" spans="1:3" x14ac:dyDescent="0.25">
      <c r="A113" s="42" t="s">
        <v>307</v>
      </c>
      <c r="B113" s="44">
        <v>325</v>
      </c>
      <c r="C113" s="188">
        <f t="shared" si="1"/>
        <v>2.838651073010106E-2</v>
      </c>
    </row>
    <row r="114" spans="1:3" x14ac:dyDescent="0.25">
      <c r="A114" s="42" t="s">
        <v>413</v>
      </c>
      <c r="B114" s="44">
        <v>309</v>
      </c>
      <c r="C114" s="188">
        <f t="shared" si="1"/>
        <v>2.6989020971080694E-2</v>
      </c>
    </row>
    <row r="115" spans="1:3" x14ac:dyDescent="0.25">
      <c r="A115" s="42" t="s">
        <v>197</v>
      </c>
      <c r="B115" s="44">
        <v>304</v>
      </c>
      <c r="C115" s="188">
        <f t="shared" si="1"/>
        <v>2.6552305421386833E-2</v>
      </c>
    </row>
    <row r="116" spans="1:3" x14ac:dyDescent="0.25">
      <c r="A116" s="42" t="s">
        <v>198</v>
      </c>
      <c r="B116" s="44">
        <v>295</v>
      </c>
      <c r="C116" s="188">
        <f t="shared" si="1"/>
        <v>2.5766217431937882E-2</v>
      </c>
    </row>
    <row r="117" spans="1:3" x14ac:dyDescent="0.25">
      <c r="A117" s="42" t="s">
        <v>435</v>
      </c>
      <c r="B117" s="44">
        <v>290</v>
      </c>
      <c r="C117" s="188">
        <f t="shared" si="1"/>
        <v>2.5329501882244018E-2</v>
      </c>
    </row>
    <row r="118" spans="1:3" x14ac:dyDescent="0.25">
      <c r="A118" s="42" t="s">
        <v>254</v>
      </c>
      <c r="B118" s="44">
        <v>288</v>
      </c>
      <c r="C118" s="188">
        <f t="shared" si="1"/>
        <v>2.5154815662366475E-2</v>
      </c>
    </row>
    <row r="119" spans="1:3" x14ac:dyDescent="0.25">
      <c r="A119" s="42" t="s">
        <v>360</v>
      </c>
      <c r="B119" s="44">
        <v>284</v>
      </c>
      <c r="C119" s="188">
        <f t="shared" si="1"/>
        <v>2.4805443222611384E-2</v>
      </c>
    </row>
    <row r="120" spans="1:3" x14ac:dyDescent="0.25">
      <c r="A120" s="42" t="s">
        <v>335</v>
      </c>
      <c r="B120" s="44">
        <v>282</v>
      </c>
      <c r="C120" s="188">
        <f t="shared" si="1"/>
        <v>2.4630757002733841E-2</v>
      </c>
    </row>
    <row r="121" spans="1:3" x14ac:dyDescent="0.25">
      <c r="A121" s="42" t="s">
        <v>208</v>
      </c>
      <c r="B121" s="44">
        <v>276</v>
      </c>
      <c r="C121" s="188">
        <f t="shared" si="1"/>
        <v>2.4106698343101203E-2</v>
      </c>
    </row>
    <row r="122" spans="1:3" x14ac:dyDescent="0.25">
      <c r="A122" s="42" t="s">
        <v>158</v>
      </c>
      <c r="B122" s="44">
        <v>274</v>
      </c>
      <c r="C122" s="188">
        <f t="shared" si="1"/>
        <v>2.3932012123223659E-2</v>
      </c>
    </row>
    <row r="123" spans="1:3" x14ac:dyDescent="0.25">
      <c r="A123" s="42" t="s">
        <v>200</v>
      </c>
      <c r="B123" s="44">
        <v>274</v>
      </c>
      <c r="C123" s="188">
        <f t="shared" si="1"/>
        <v>2.3932012123223659E-2</v>
      </c>
    </row>
    <row r="124" spans="1:3" x14ac:dyDescent="0.25">
      <c r="A124" s="42" t="s">
        <v>397</v>
      </c>
      <c r="B124" s="44">
        <v>263</v>
      </c>
      <c r="C124" s="188">
        <f t="shared" si="1"/>
        <v>2.2971237913897161E-2</v>
      </c>
    </row>
    <row r="125" spans="1:3" x14ac:dyDescent="0.25">
      <c r="A125" s="42" t="s">
        <v>297</v>
      </c>
      <c r="B125" s="44">
        <v>254</v>
      </c>
      <c r="C125" s="188">
        <f t="shared" si="1"/>
        <v>2.218514992444821E-2</v>
      </c>
    </row>
    <row r="126" spans="1:3" x14ac:dyDescent="0.25">
      <c r="A126" s="42" t="s">
        <v>175</v>
      </c>
      <c r="B126" s="44">
        <v>252</v>
      </c>
      <c r="C126" s="188">
        <f t="shared" si="1"/>
        <v>2.2010463704570667E-2</v>
      </c>
    </row>
    <row r="127" spans="1:3" x14ac:dyDescent="0.25">
      <c r="A127" s="42" t="s">
        <v>429</v>
      </c>
      <c r="B127" s="44">
        <v>247</v>
      </c>
      <c r="C127" s="188">
        <f t="shared" si="1"/>
        <v>2.1573748154876803E-2</v>
      </c>
    </row>
    <row r="128" spans="1:3" x14ac:dyDescent="0.25">
      <c r="A128" s="42" t="s">
        <v>221</v>
      </c>
      <c r="B128" s="44">
        <v>246</v>
      </c>
      <c r="C128" s="188">
        <f t="shared" si="1"/>
        <v>2.1486405044938029E-2</v>
      </c>
    </row>
    <row r="129" spans="1:3" x14ac:dyDescent="0.25">
      <c r="A129" s="42" t="s">
        <v>224</v>
      </c>
      <c r="B129" s="44">
        <v>241</v>
      </c>
      <c r="C129" s="188">
        <f t="shared" si="1"/>
        <v>2.1049689495244168E-2</v>
      </c>
    </row>
    <row r="130" spans="1:3" x14ac:dyDescent="0.25">
      <c r="A130" s="42" t="s">
        <v>433</v>
      </c>
      <c r="B130" s="44">
        <v>239</v>
      </c>
      <c r="C130" s="188">
        <f t="shared" si="1"/>
        <v>2.0875003275366625E-2</v>
      </c>
    </row>
    <row r="131" spans="1:3" x14ac:dyDescent="0.25">
      <c r="A131" s="42" t="s">
        <v>275</v>
      </c>
      <c r="B131" s="44">
        <v>236</v>
      </c>
      <c r="C131" s="188">
        <f t="shared" si="1"/>
        <v>2.0612973945550304E-2</v>
      </c>
    </row>
    <row r="132" spans="1:3" x14ac:dyDescent="0.25">
      <c r="A132" s="42" t="s">
        <v>375</v>
      </c>
      <c r="B132" s="44">
        <v>226</v>
      </c>
      <c r="C132" s="188">
        <f t="shared" si="1"/>
        <v>1.973954284616258E-2</v>
      </c>
    </row>
    <row r="133" spans="1:3" x14ac:dyDescent="0.25">
      <c r="A133" s="42" t="s">
        <v>320</v>
      </c>
      <c r="B133" s="44">
        <v>225</v>
      </c>
      <c r="C133" s="188">
        <f t="shared" si="1"/>
        <v>1.965219973622381E-2</v>
      </c>
    </row>
    <row r="134" spans="1:3" x14ac:dyDescent="0.25">
      <c r="A134" s="42" t="s">
        <v>176</v>
      </c>
      <c r="B134" s="44">
        <v>219</v>
      </c>
      <c r="C134" s="188">
        <f t="shared" si="1"/>
        <v>1.9128141076591172E-2</v>
      </c>
    </row>
    <row r="135" spans="1:3" x14ac:dyDescent="0.25">
      <c r="A135" s="42" t="s">
        <v>349</v>
      </c>
      <c r="B135" s="44">
        <v>214</v>
      </c>
      <c r="C135" s="188">
        <f t="shared" ref="C135:C198" si="2">B135/$B$293*100</f>
        <v>1.8691425526897312E-2</v>
      </c>
    </row>
    <row r="136" spans="1:3" x14ac:dyDescent="0.25">
      <c r="A136" s="42" t="s">
        <v>183</v>
      </c>
      <c r="B136" s="44">
        <v>211</v>
      </c>
      <c r="C136" s="188">
        <f t="shared" si="2"/>
        <v>1.8429396197080991E-2</v>
      </c>
    </row>
    <row r="137" spans="1:3" x14ac:dyDescent="0.25">
      <c r="A137" s="42" t="s">
        <v>181</v>
      </c>
      <c r="B137" s="44">
        <v>210</v>
      </c>
      <c r="C137" s="188">
        <f t="shared" si="2"/>
        <v>1.8342053087142221E-2</v>
      </c>
    </row>
    <row r="138" spans="1:3" x14ac:dyDescent="0.25">
      <c r="A138" s="42" t="s">
        <v>403</v>
      </c>
      <c r="B138" s="44">
        <v>205</v>
      </c>
      <c r="C138" s="188">
        <f t="shared" si="2"/>
        <v>1.790533753744836E-2</v>
      </c>
    </row>
    <row r="139" spans="1:3" x14ac:dyDescent="0.25">
      <c r="A139" s="42" t="s">
        <v>171</v>
      </c>
      <c r="B139" s="44">
        <v>202</v>
      </c>
      <c r="C139" s="188">
        <f t="shared" si="2"/>
        <v>1.764330820763204E-2</v>
      </c>
    </row>
    <row r="140" spans="1:3" x14ac:dyDescent="0.25">
      <c r="A140" s="42" t="s">
        <v>312</v>
      </c>
      <c r="B140" s="44">
        <v>201</v>
      </c>
      <c r="C140" s="188">
        <f t="shared" si="2"/>
        <v>1.755596509769327E-2</v>
      </c>
    </row>
    <row r="141" spans="1:3" x14ac:dyDescent="0.25">
      <c r="A141" s="42" t="s">
        <v>169</v>
      </c>
      <c r="B141" s="44">
        <v>196</v>
      </c>
      <c r="C141" s="188">
        <f t="shared" si="2"/>
        <v>1.7119249547999406E-2</v>
      </c>
    </row>
    <row r="142" spans="1:3" x14ac:dyDescent="0.25">
      <c r="A142" s="42" t="s">
        <v>216</v>
      </c>
      <c r="B142" s="44">
        <v>196</v>
      </c>
      <c r="C142" s="188">
        <f t="shared" si="2"/>
        <v>1.7119249547999406E-2</v>
      </c>
    </row>
    <row r="143" spans="1:3" x14ac:dyDescent="0.25">
      <c r="A143" s="42" t="s">
        <v>258</v>
      </c>
      <c r="B143" s="44">
        <v>191</v>
      </c>
      <c r="C143" s="188">
        <f t="shared" si="2"/>
        <v>1.6682533998305545E-2</v>
      </c>
    </row>
    <row r="144" spans="1:3" x14ac:dyDescent="0.25">
      <c r="A144" s="42" t="s">
        <v>244</v>
      </c>
      <c r="B144" s="44">
        <v>187</v>
      </c>
      <c r="C144" s="188">
        <f t="shared" si="2"/>
        <v>1.6333161558550455E-2</v>
      </c>
    </row>
    <row r="145" spans="1:3" x14ac:dyDescent="0.25">
      <c r="A145" s="42" t="s">
        <v>281</v>
      </c>
      <c r="B145" s="44">
        <v>186</v>
      </c>
      <c r="C145" s="188">
        <f t="shared" si="2"/>
        <v>1.6245818448611681E-2</v>
      </c>
    </row>
    <row r="146" spans="1:3" x14ac:dyDescent="0.25">
      <c r="A146" s="42" t="s">
        <v>273</v>
      </c>
      <c r="B146" s="44">
        <v>182</v>
      </c>
      <c r="C146" s="188">
        <f t="shared" si="2"/>
        <v>1.5896446008856591E-2</v>
      </c>
    </row>
    <row r="147" spans="1:3" x14ac:dyDescent="0.25">
      <c r="A147" s="42" t="s">
        <v>274</v>
      </c>
      <c r="B147" s="44">
        <v>178</v>
      </c>
      <c r="C147" s="188">
        <f t="shared" si="2"/>
        <v>1.5547073569101502E-2</v>
      </c>
    </row>
    <row r="148" spans="1:3" x14ac:dyDescent="0.25">
      <c r="A148" s="42" t="s">
        <v>420</v>
      </c>
      <c r="B148" s="44">
        <v>176</v>
      </c>
      <c r="C148" s="188">
        <f t="shared" si="2"/>
        <v>1.5372387349223957E-2</v>
      </c>
    </row>
    <row r="149" spans="1:3" x14ac:dyDescent="0.25">
      <c r="A149" s="42" t="s">
        <v>380</v>
      </c>
      <c r="B149" s="44">
        <v>169</v>
      </c>
      <c r="C149" s="188">
        <f t="shared" si="2"/>
        <v>1.4760985579652549E-2</v>
      </c>
    </row>
    <row r="150" spans="1:3" x14ac:dyDescent="0.25">
      <c r="A150" s="42" t="s">
        <v>393</v>
      </c>
      <c r="B150" s="44">
        <v>168</v>
      </c>
      <c r="C150" s="188">
        <f t="shared" si="2"/>
        <v>1.4673642469713777E-2</v>
      </c>
    </row>
    <row r="151" spans="1:3" x14ac:dyDescent="0.25">
      <c r="A151" s="42" t="s">
        <v>408</v>
      </c>
      <c r="B151" s="44">
        <v>167</v>
      </c>
      <c r="C151" s="188">
        <f t="shared" si="2"/>
        <v>1.4586299359775005E-2</v>
      </c>
    </row>
    <row r="152" spans="1:3" x14ac:dyDescent="0.25">
      <c r="A152" s="42" t="s">
        <v>376</v>
      </c>
      <c r="B152" s="44">
        <v>161</v>
      </c>
      <c r="C152" s="188">
        <f t="shared" si="2"/>
        <v>1.406224070014237E-2</v>
      </c>
    </row>
    <row r="153" spans="1:3" x14ac:dyDescent="0.25">
      <c r="A153" s="42" t="s">
        <v>410</v>
      </c>
      <c r="B153" s="44">
        <v>161</v>
      </c>
      <c r="C153" s="188">
        <f t="shared" si="2"/>
        <v>1.406224070014237E-2</v>
      </c>
    </row>
    <row r="154" spans="1:3" x14ac:dyDescent="0.25">
      <c r="A154" s="42" t="s">
        <v>298</v>
      </c>
      <c r="B154" s="44">
        <v>159</v>
      </c>
      <c r="C154" s="188">
        <f t="shared" si="2"/>
        <v>1.3887554480264826E-2</v>
      </c>
    </row>
    <row r="155" spans="1:3" x14ac:dyDescent="0.25">
      <c r="A155" s="42" t="s">
        <v>260</v>
      </c>
      <c r="B155" s="44">
        <v>157</v>
      </c>
      <c r="C155" s="188">
        <f t="shared" si="2"/>
        <v>1.3712868260387279E-2</v>
      </c>
    </row>
    <row r="156" spans="1:3" x14ac:dyDescent="0.25">
      <c r="A156" s="42" t="s">
        <v>311</v>
      </c>
      <c r="B156" s="44">
        <v>154</v>
      </c>
      <c r="C156" s="188">
        <f t="shared" si="2"/>
        <v>1.345083893057096E-2</v>
      </c>
    </row>
    <row r="157" spans="1:3" x14ac:dyDescent="0.25">
      <c r="A157" s="42" t="s">
        <v>332</v>
      </c>
      <c r="B157" s="44">
        <v>152</v>
      </c>
      <c r="C157" s="188">
        <f t="shared" si="2"/>
        <v>1.3276152710693417E-2</v>
      </c>
    </row>
    <row r="158" spans="1:3" x14ac:dyDescent="0.25">
      <c r="A158" s="42" t="s">
        <v>316</v>
      </c>
      <c r="B158" s="44">
        <v>149</v>
      </c>
      <c r="C158" s="188">
        <f t="shared" si="2"/>
        <v>1.30141233808771E-2</v>
      </c>
    </row>
    <row r="159" spans="1:3" x14ac:dyDescent="0.25">
      <c r="A159" s="42" t="s">
        <v>415</v>
      </c>
      <c r="B159" s="44">
        <v>144</v>
      </c>
      <c r="C159" s="188">
        <f t="shared" si="2"/>
        <v>1.2577407831183237E-2</v>
      </c>
    </row>
    <row r="160" spans="1:3" x14ac:dyDescent="0.25">
      <c r="A160" s="42" t="s">
        <v>367</v>
      </c>
      <c r="B160" s="44">
        <v>138</v>
      </c>
      <c r="C160" s="188">
        <f t="shared" si="2"/>
        <v>1.2053349171550602E-2</v>
      </c>
    </row>
    <row r="161" spans="1:3" x14ac:dyDescent="0.25">
      <c r="A161" s="42" t="s">
        <v>418</v>
      </c>
      <c r="B161" s="44">
        <v>137</v>
      </c>
      <c r="C161" s="188">
        <f t="shared" si="2"/>
        <v>1.196600606161183E-2</v>
      </c>
    </row>
    <row r="162" spans="1:3" x14ac:dyDescent="0.25">
      <c r="A162" s="42" t="s">
        <v>276</v>
      </c>
      <c r="B162" s="44">
        <v>136</v>
      </c>
      <c r="C162" s="188">
        <f t="shared" si="2"/>
        <v>1.1878662951673056E-2</v>
      </c>
    </row>
    <row r="163" spans="1:3" x14ac:dyDescent="0.25">
      <c r="A163" s="42" t="s">
        <v>357</v>
      </c>
      <c r="B163" s="44">
        <v>133</v>
      </c>
      <c r="C163" s="188">
        <f t="shared" si="2"/>
        <v>1.1616633621856741E-2</v>
      </c>
    </row>
    <row r="164" spans="1:3" x14ac:dyDescent="0.25">
      <c r="A164" s="42" t="s">
        <v>229</v>
      </c>
      <c r="B164" s="44">
        <v>128</v>
      </c>
      <c r="C164" s="188">
        <f t="shared" si="2"/>
        <v>1.1179918072162877E-2</v>
      </c>
    </row>
    <row r="165" spans="1:3" x14ac:dyDescent="0.25">
      <c r="A165" s="42" t="s">
        <v>436</v>
      </c>
      <c r="B165" s="44">
        <v>127</v>
      </c>
      <c r="C165" s="188">
        <f t="shared" si="2"/>
        <v>1.1092574962224105E-2</v>
      </c>
    </row>
    <row r="166" spans="1:3" x14ac:dyDescent="0.25">
      <c r="A166" s="42" t="s">
        <v>166</v>
      </c>
      <c r="B166" s="44">
        <v>120</v>
      </c>
      <c r="C166" s="188">
        <f t="shared" si="2"/>
        <v>1.0481173192652697E-2</v>
      </c>
    </row>
    <row r="167" spans="1:3" x14ac:dyDescent="0.25">
      <c r="A167" s="42" t="s">
        <v>282</v>
      </c>
      <c r="B167" s="44">
        <v>119</v>
      </c>
      <c r="C167" s="188">
        <f t="shared" si="2"/>
        <v>1.0393830082713924E-2</v>
      </c>
    </row>
    <row r="168" spans="1:3" x14ac:dyDescent="0.25">
      <c r="A168" s="42" t="s">
        <v>368</v>
      </c>
      <c r="B168" s="44">
        <v>119</v>
      </c>
      <c r="C168" s="188">
        <f t="shared" si="2"/>
        <v>1.0393830082713924E-2</v>
      </c>
    </row>
    <row r="169" spans="1:3" x14ac:dyDescent="0.25">
      <c r="A169" s="42" t="s">
        <v>203</v>
      </c>
      <c r="B169" s="44">
        <v>117</v>
      </c>
      <c r="C169" s="188">
        <f t="shared" si="2"/>
        <v>1.021914386283638E-2</v>
      </c>
    </row>
    <row r="170" spans="1:3" x14ac:dyDescent="0.25">
      <c r="A170" s="42" t="s">
        <v>245</v>
      </c>
      <c r="B170" s="44">
        <v>117</v>
      </c>
      <c r="C170" s="188">
        <f t="shared" si="2"/>
        <v>1.021914386283638E-2</v>
      </c>
    </row>
    <row r="171" spans="1:3" x14ac:dyDescent="0.25">
      <c r="A171" s="42" t="s">
        <v>336</v>
      </c>
      <c r="B171" s="44">
        <v>117</v>
      </c>
      <c r="C171" s="188">
        <f t="shared" si="2"/>
        <v>1.021914386283638E-2</v>
      </c>
    </row>
    <row r="172" spans="1:3" x14ac:dyDescent="0.25">
      <c r="A172" s="42" t="s">
        <v>412</v>
      </c>
      <c r="B172" s="44">
        <v>113</v>
      </c>
      <c r="C172" s="188">
        <f t="shared" si="2"/>
        <v>9.8697714230812899E-3</v>
      </c>
    </row>
    <row r="173" spans="1:3" x14ac:dyDescent="0.25">
      <c r="A173" s="42" t="s">
        <v>432</v>
      </c>
      <c r="B173" s="44">
        <v>111</v>
      </c>
      <c r="C173" s="188">
        <f t="shared" si="2"/>
        <v>9.6950852032037446E-3</v>
      </c>
    </row>
    <row r="174" spans="1:3" x14ac:dyDescent="0.25">
      <c r="A174" s="42" t="s">
        <v>212</v>
      </c>
      <c r="B174" s="44">
        <v>105</v>
      </c>
      <c r="C174" s="188">
        <f t="shared" si="2"/>
        <v>9.1710265435711105E-3</v>
      </c>
    </row>
    <row r="175" spans="1:3" x14ac:dyDescent="0.25">
      <c r="A175" s="42" t="s">
        <v>384</v>
      </c>
      <c r="B175" s="44">
        <v>103</v>
      </c>
      <c r="C175" s="188">
        <f t="shared" si="2"/>
        <v>8.9963403236935652E-3</v>
      </c>
    </row>
    <row r="176" spans="1:3" x14ac:dyDescent="0.25">
      <c r="A176" s="42" t="s">
        <v>178</v>
      </c>
      <c r="B176" s="44">
        <v>102</v>
      </c>
      <c r="C176" s="188">
        <f t="shared" si="2"/>
        <v>8.9089972137547917E-3</v>
      </c>
    </row>
    <row r="177" spans="1:3" x14ac:dyDescent="0.25">
      <c r="A177" s="42" t="s">
        <v>299</v>
      </c>
      <c r="B177" s="44">
        <v>102</v>
      </c>
      <c r="C177" s="188">
        <f t="shared" si="2"/>
        <v>8.9089972137547917E-3</v>
      </c>
    </row>
    <row r="178" spans="1:3" x14ac:dyDescent="0.25">
      <c r="A178" s="42" t="s">
        <v>390</v>
      </c>
      <c r="B178" s="44">
        <v>101</v>
      </c>
      <c r="C178" s="188">
        <f t="shared" si="2"/>
        <v>8.82165410381602E-3</v>
      </c>
    </row>
    <row r="179" spans="1:3" x14ac:dyDescent="0.25">
      <c r="A179" s="42" t="s">
        <v>363</v>
      </c>
      <c r="B179" s="44">
        <v>99</v>
      </c>
      <c r="C179" s="188">
        <f t="shared" si="2"/>
        <v>8.6469678839384764E-3</v>
      </c>
    </row>
    <row r="180" spans="1:3" x14ac:dyDescent="0.25">
      <c r="A180" s="42" t="s">
        <v>243</v>
      </c>
      <c r="B180" s="44">
        <v>97</v>
      </c>
      <c r="C180" s="188">
        <f t="shared" si="2"/>
        <v>8.4722816640609312E-3</v>
      </c>
    </row>
    <row r="181" spans="1:3" x14ac:dyDescent="0.25">
      <c r="A181" s="42" t="s">
        <v>427</v>
      </c>
      <c r="B181" s="44">
        <v>95</v>
      </c>
      <c r="C181" s="188">
        <f t="shared" si="2"/>
        <v>8.2975954441833859E-3</v>
      </c>
    </row>
    <row r="182" spans="1:3" x14ac:dyDescent="0.25">
      <c r="A182" s="42" t="s">
        <v>252</v>
      </c>
      <c r="B182" s="44">
        <v>94</v>
      </c>
      <c r="C182" s="188">
        <f t="shared" si="2"/>
        <v>8.2102523342446124E-3</v>
      </c>
    </row>
    <row r="183" spans="1:3" x14ac:dyDescent="0.25">
      <c r="A183" s="42" t="s">
        <v>348</v>
      </c>
      <c r="B183" s="44">
        <v>94</v>
      </c>
      <c r="C183" s="188">
        <f t="shared" si="2"/>
        <v>8.2102523342446124E-3</v>
      </c>
    </row>
    <row r="184" spans="1:3" x14ac:dyDescent="0.25">
      <c r="A184" s="42" t="s">
        <v>383</v>
      </c>
      <c r="B184" s="44">
        <v>93</v>
      </c>
      <c r="C184" s="188">
        <f t="shared" si="2"/>
        <v>8.1229092243058406E-3</v>
      </c>
    </row>
    <row r="185" spans="1:3" x14ac:dyDescent="0.25">
      <c r="A185" s="42" t="s">
        <v>218</v>
      </c>
      <c r="B185" s="44">
        <v>92</v>
      </c>
      <c r="C185" s="188">
        <f t="shared" si="2"/>
        <v>8.0355661143670688E-3</v>
      </c>
    </row>
    <row r="186" spans="1:3" x14ac:dyDescent="0.25">
      <c r="A186" s="42" t="s">
        <v>391</v>
      </c>
      <c r="B186" s="44">
        <v>92</v>
      </c>
      <c r="C186" s="188">
        <f t="shared" si="2"/>
        <v>8.0355661143670688E-3</v>
      </c>
    </row>
    <row r="187" spans="1:3" x14ac:dyDescent="0.25">
      <c r="A187" s="42" t="s">
        <v>322</v>
      </c>
      <c r="B187" s="44">
        <v>90</v>
      </c>
      <c r="C187" s="188">
        <f t="shared" si="2"/>
        <v>7.8608798944895236E-3</v>
      </c>
    </row>
    <row r="188" spans="1:3" x14ac:dyDescent="0.25">
      <c r="A188" s="42" t="s">
        <v>401</v>
      </c>
      <c r="B188" s="44">
        <v>89</v>
      </c>
      <c r="C188" s="188">
        <f t="shared" si="2"/>
        <v>7.7735367845507509E-3</v>
      </c>
    </row>
    <row r="189" spans="1:3" x14ac:dyDescent="0.25">
      <c r="A189" s="42" t="s">
        <v>187</v>
      </c>
      <c r="B189" s="44">
        <v>86</v>
      </c>
      <c r="C189" s="188">
        <f t="shared" si="2"/>
        <v>7.511507454734433E-3</v>
      </c>
    </row>
    <row r="190" spans="1:3" x14ac:dyDescent="0.25">
      <c r="A190" s="42" t="s">
        <v>263</v>
      </c>
      <c r="B190" s="44">
        <v>86</v>
      </c>
      <c r="C190" s="188">
        <f t="shared" si="2"/>
        <v>7.511507454734433E-3</v>
      </c>
    </row>
    <row r="191" spans="1:3" x14ac:dyDescent="0.25">
      <c r="A191" s="42" t="s">
        <v>267</v>
      </c>
      <c r="B191" s="44">
        <v>86</v>
      </c>
      <c r="C191" s="188">
        <f t="shared" si="2"/>
        <v>7.511507454734433E-3</v>
      </c>
    </row>
    <row r="192" spans="1:3" x14ac:dyDescent="0.25">
      <c r="A192" s="42" t="s">
        <v>310</v>
      </c>
      <c r="B192" s="44">
        <v>86</v>
      </c>
      <c r="C192" s="188">
        <f t="shared" si="2"/>
        <v>7.511507454734433E-3</v>
      </c>
    </row>
    <row r="193" spans="1:3" x14ac:dyDescent="0.25">
      <c r="A193" s="42" t="s">
        <v>431</v>
      </c>
      <c r="B193" s="44">
        <v>86</v>
      </c>
      <c r="C193" s="188">
        <f t="shared" si="2"/>
        <v>7.511507454734433E-3</v>
      </c>
    </row>
    <row r="194" spans="1:3" x14ac:dyDescent="0.25">
      <c r="A194" s="42" t="s">
        <v>385</v>
      </c>
      <c r="B194" s="44">
        <v>85</v>
      </c>
      <c r="C194" s="188">
        <f t="shared" si="2"/>
        <v>7.4241643447956604E-3</v>
      </c>
    </row>
    <row r="195" spans="1:3" x14ac:dyDescent="0.25">
      <c r="A195" s="42" t="s">
        <v>256</v>
      </c>
      <c r="B195" s="44">
        <v>84</v>
      </c>
      <c r="C195" s="188">
        <f t="shared" si="2"/>
        <v>7.3368212348568886E-3</v>
      </c>
    </row>
    <row r="196" spans="1:3" x14ac:dyDescent="0.25">
      <c r="A196" s="42" t="s">
        <v>430</v>
      </c>
      <c r="B196" s="44">
        <v>84</v>
      </c>
      <c r="C196" s="188">
        <f t="shared" si="2"/>
        <v>7.3368212348568886E-3</v>
      </c>
    </row>
    <row r="197" spans="1:3" x14ac:dyDescent="0.25">
      <c r="A197" s="42" t="s">
        <v>253</v>
      </c>
      <c r="B197" s="44">
        <v>82</v>
      </c>
      <c r="C197" s="188">
        <f t="shared" si="2"/>
        <v>7.1621350149793433E-3</v>
      </c>
    </row>
    <row r="198" spans="1:3" x14ac:dyDescent="0.25">
      <c r="A198" s="42" t="s">
        <v>268</v>
      </c>
      <c r="B198" s="44">
        <v>82</v>
      </c>
      <c r="C198" s="188">
        <f t="shared" si="2"/>
        <v>7.1621350149793433E-3</v>
      </c>
    </row>
    <row r="199" spans="1:3" x14ac:dyDescent="0.25">
      <c r="A199" s="42" t="s">
        <v>317</v>
      </c>
      <c r="B199" s="44">
        <v>81</v>
      </c>
      <c r="C199" s="188">
        <f t="shared" ref="C199:C262" si="3">B199/$B$293*100</f>
        <v>7.0747919050405707E-3</v>
      </c>
    </row>
    <row r="200" spans="1:3" x14ac:dyDescent="0.25">
      <c r="A200" s="42" t="s">
        <v>396</v>
      </c>
      <c r="B200" s="44">
        <v>81</v>
      </c>
      <c r="C200" s="188">
        <f t="shared" si="3"/>
        <v>7.0747919050405707E-3</v>
      </c>
    </row>
    <row r="201" spans="1:3" x14ac:dyDescent="0.25">
      <c r="A201" s="42" t="s">
        <v>296</v>
      </c>
      <c r="B201" s="44">
        <v>80</v>
      </c>
      <c r="C201" s="188">
        <f t="shared" si="3"/>
        <v>6.9874487951017989E-3</v>
      </c>
    </row>
    <row r="202" spans="1:3" x14ac:dyDescent="0.25">
      <c r="A202" s="42" t="s">
        <v>379</v>
      </c>
      <c r="B202" s="44">
        <v>79</v>
      </c>
      <c r="C202" s="188">
        <f t="shared" si="3"/>
        <v>6.9001056851630254E-3</v>
      </c>
    </row>
    <row r="203" spans="1:3" x14ac:dyDescent="0.25">
      <c r="A203" s="42" t="s">
        <v>382</v>
      </c>
      <c r="B203" s="44">
        <v>79</v>
      </c>
      <c r="C203" s="188">
        <f t="shared" si="3"/>
        <v>6.9001056851630254E-3</v>
      </c>
    </row>
    <row r="204" spans="1:3" x14ac:dyDescent="0.25">
      <c r="A204" s="42" t="s">
        <v>398</v>
      </c>
      <c r="B204" s="44">
        <v>79</v>
      </c>
      <c r="C204" s="188">
        <f t="shared" si="3"/>
        <v>6.9001056851630254E-3</v>
      </c>
    </row>
    <row r="205" spans="1:3" x14ac:dyDescent="0.25">
      <c r="A205" s="42" t="s">
        <v>189</v>
      </c>
      <c r="B205" s="44">
        <v>77</v>
      </c>
      <c r="C205" s="188">
        <f t="shared" si="3"/>
        <v>6.7254194652854801E-3</v>
      </c>
    </row>
    <row r="206" spans="1:3" x14ac:dyDescent="0.25">
      <c r="A206" s="42" t="s">
        <v>279</v>
      </c>
      <c r="B206" s="44">
        <v>76</v>
      </c>
      <c r="C206" s="188">
        <f t="shared" si="3"/>
        <v>6.6380763553467084E-3</v>
      </c>
    </row>
    <row r="207" spans="1:3" x14ac:dyDescent="0.25">
      <c r="A207" s="42" t="s">
        <v>381</v>
      </c>
      <c r="B207" s="44">
        <v>76</v>
      </c>
      <c r="C207" s="188">
        <f t="shared" si="3"/>
        <v>6.6380763553467084E-3</v>
      </c>
    </row>
    <row r="208" spans="1:3" x14ac:dyDescent="0.25">
      <c r="A208" s="42" t="s">
        <v>262</v>
      </c>
      <c r="B208" s="44">
        <v>74</v>
      </c>
      <c r="C208" s="188">
        <f t="shared" si="3"/>
        <v>6.4633901354691639E-3</v>
      </c>
    </row>
    <row r="209" spans="1:3" x14ac:dyDescent="0.25">
      <c r="A209" s="42" t="s">
        <v>324</v>
      </c>
      <c r="B209" s="44">
        <v>73</v>
      </c>
      <c r="C209" s="188">
        <f t="shared" si="3"/>
        <v>6.3760470255303904E-3</v>
      </c>
    </row>
    <row r="210" spans="1:3" x14ac:dyDescent="0.25">
      <c r="A210" s="42" t="s">
        <v>223</v>
      </c>
      <c r="B210" s="44">
        <v>70</v>
      </c>
      <c r="C210" s="188">
        <f t="shared" si="3"/>
        <v>6.1140176957140743E-3</v>
      </c>
    </row>
    <row r="211" spans="1:3" x14ac:dyDescent="0.25">
      <c r="A211" s="42" t="s">
        <v>278</v>
      </c>
      <c r="B211" s="44">
        <v>69</v>
      </c>
      <c r="C211" s="188">
        <f t="shared" si="3"/>
        <v>6.0266745857753008E-3</v>
      </c>
    </row>
    <row r="212" spans="1:3" x14ac:dyDescent="0.25">
      <c r="A212" s="42" t="s">
        <v>259</v>
      </c>
      <c r="B212" s="44">
        <v>67</v>
      </c>
      <c r="C212" s="188">
        <f t="shared" si="3"/>
        <v>5.8519883658977563E-3</v>
      </c>
    </row>
    <row r="213" spans="1:3" x14ac:dyDescent="0.25">
      <c r="A213" s="42" t="s">
        <v>350</v>
      </c>
      <c r="B213" s="44">
        <v>67</v>
      </c>
      <c r="C213" s="188">
        <f t="shared" si="3"/>
        <v>5.8519883658977563E-3</v>
      </c>
    </row>
    <row r="214" spans="1:3" x14ac:dyDescent="0.25">
      <c r="A214" s="42" t="s">
        <v>237</v>
      </c>
      <c r="B214" s="44">
        <v>66</v>
      </c>
      <c r="C214" s="188">
        <f t="shared" si="3"/>
        <v>5.7646452559589837E-3</v>
      </c>
    </row>
    <row r="215" spans="1:3" x14ac:dyDescent="0.25">
      <c r="A215" s="42" t="s">
        <v>190</v>
      </c>
      <c r="B215" s="44">
        <v>65</v>
      </c>
      <c r="C215" s="188">
        <f t="shared" si="3"/>
        <v>5.6773021460202111E-3</v>
      </c>
    </row>
    <row r="216" spans="1:3" x14ac:dyDescent="0.25">
      <c r="A216" s="42" t="s">
        <v>287</v>
      </c>
      <c r="B216" s="44">
        <v>65</v>
      </c>
      <c r="C216" s="188">
        <f t="shared" si="3"/>
        <v>5.6773021460202111E-3</v>
      </c>
    </row>
    <row r="217" spans="1:3" x14ac:dyDescent="0.25">
      <c r="A217" s="42" t="s">
        <v>164</v>
      </c>
      <c r="B217" s="44">
        <v>62</v>
      </c>
      <c r="C217" s="188">
        <f t="shared" si="3"/>
        <v>5.415272816203894E-3</v>
      </c>
    </row>
    <row r="218" spans="1:3" x14ac:dyDescent="0.25">
      <c r="A218" s="42" t="s">
        <v>304</v>
      </c>
      <c r="B218" s="44">
        <v>62</v>
      </c>
      <c r="C218" s="188">
        <f t="shared" si="3"/>
        <v>5.415272816203894E-3</v>
      </c>
    </row>
    <row r="219" spans="1:3" x14ac:dyDescent="0.25">
      <c r="A219" s="42" t="s">
        <v>361</v>
      </c>
      <c r="B219" s="44">
        <v>62</v>
      </c>
      <c r="C219" s="188">
        <f t="shared" si="3"/>
        <v>5.415272816203894E-3</v>
      </c>
    </row>
    <row r="220" spans="1:3" x14ac:dyDescent="0.25">
      <c r="A220" s="42" t="s">
        <v>211</v>
      </c>
      <c r="B220" s="44">
        <v>60</v>
      </c>
      <c r="C220" s="188">
        <f t="shared" si="3"/>
        <v>5.2405865963263487E-3</v>
      </c>
    </row>
    <row r="221" spans="1:3" x14ac:dyDescent="0.25">
      <c r="A221" s="42" t="s">
        <v>239</v>
      </c>
      <c r="B221" s="44">
        <v>59</v>
      </c>
      <c r="C221" s="188">
        <f t="shared" si="3"/>
        <v>5.1532434863875761E-3</v>
      </c>
    </row>
    <row r="222" spans="1:3" x14ac:dyDescent="0.25">
      <c r="A222" s="42" t="s">
        <v>193</v>
      </c>
      <c r="B222" s="44">
        <v>58</v>
      </c>
      <c r="C222" s="188">
        <f t="shared" si="3"/>
        <v>5.0659003764488043E-3</v>
      </c>
    </row>
    <row r="223" spans="1:3" x14ac:dyDescent="0.25">
      <c r="A223" s="42" t="s">
        <v>257</v>
      </c>
      <c r="B223" s="44">
        <v>58</v>
      </c>
      <c r="C223" s="188">
        <f t="shared" si="3"/>
        <v>5.0659003764488043E-3</v>
      </c>
    </row>
    <row r="224" spans="1:3" x14ac:dyDescent="0.25">
      <c r="A224" s="42" t="s">
        <v>306</v>
      </c>
      <c r="B224" s="44">
        <v>58</v>
      </c>
      <c r="C224" s="188">
        <f t="shared" si="3"/>
        <v>5.0659003764488043E-3</v>
      </c>
    </row>
    <row r="225" spans="1:3" x14ac:dyDescent="0.25">
      <c r="A225" s="42" t="s">
        <v>359</v>
      </c>
      <c r="B225" s="44">
        <v>57</v>
      </c>
      <c r="C225" s="188">
        <f t="shared" si="3"/>
        <v>4.9785572665100317E-3</v>
      </c>
    </row>
    <row r="226" spans="1:3" x14ac:dyDescent="0.25">
      <c r="A226" s="42" t="s">
        <v>248</v>
      </c>
      <c r="B226" s="44">
        <v>56</v>
      </c>
      <c r="C226" s="188">
        <f t="shared" si="3"/>
        <v>4.8912141565712591E-3</v>
      </c>
    </row>
    <row r="227" spans="1:3" x14ac:dyDescent="0.25">
      <c r="A227" s="42" t="s">
        <v>225</v>
      </c>
      <c r="B227" s="44">
        <v>54</v>
      </c>
      <c r="C227" s="188">
        <f t="shared" si="3"/>
        <v>4.7165279366937147E-3</v>
      </c>
    </row>
    <row r="228" spans="1:3" x14ac:dyDescent="0.25">
      <c r="A228" s="42" t="s">
        <v>289</v>
      </c>
      <c r="B228" s="44">
        <v>54</v>
      </c>
      <c r="C228" s="188">
        <f t="shared" si="3"/>
        <v>4.7165279366937147E-3</v>
      </c>
    </row>
    <row r="229" spans="1:3" x14ac:dyDescent="0.25">
      <c r="A229" s="42" t="s">
        <v>277</v>
      </c>
      <c r="B229" s="44">
        <v>51</v>
      </c>
      <c r="C229" s="188">
        <f t="shared" si="3"/>
        <v>4.4544986068773959E-3</v>
      </c>
    </row>
    <row r="230" spans="1:3" x14ac:dyDescent="0.25">
      <c r="A230" s="42" t="s">
        <v>346</v>
      </c>
      <c r="B230" s="44">
        <v>51</v>
      </c>
      <c r="C230" s="188">
        <f t="shared" si="3"/>
        <v>4.4544986068773959E-3</v>
      </c>
    </row>
    <row r="231" spans="1:3" x14ac:dyDescent="0.25">
      <c r="A231" s="42" t="s">
        <v>377</v>
      </c>
      <c r="B231" s="44">
        <v>51</v>
      </c>
      <c r="C231" s="188">
        <f t="shared" si="3"/>
        <v>4.4544986068773959E-3</v>
      </c>
    </row>
    <row r="232" spans="1:3" x14ac:dyDescent="0.25">
      <c r="A232" s="42" t="s">
        <v>424</v>
      </c>
      <c r="B232" s="44">
        <v>51</v>
      </c>
      <c r="C232" s="188">
        <f t="shared" si="3"/>
        <v>4.4544986068773959E-3</v>
      </c>
    </row>
    <row r="233" spans="1:3" x14ac:dyDescent="0.25">
      <c r="A233" s="42" t="s">
        <v>250</v>
      </c>
      <c r="B233" s="44">
        <v>50</v>
      </c>
      <c r="C233" s="188">
        <f t="shared" si="3"/>
        <v>4.3671554969386241E-3</v>
      </c>
    </row>
    <row r="234" spans="1:3" x14ac:dyDescent="0.25">
      <c r="A234" s="42" t="s">
        <v>301</v>
      </c>
      <c r="B234" s="44">
        <v>50</v>
      </c>
      <c r="C234" s="188">
        <f t="shared" si="3"/>
        <v>4.3671554969386241E-3</v>
      </c>
    </row>
    <row r="235" spans="1:3" x14ac:dyDescent="0.25">
      <c r="A235" s="42" t="s">
        <v>201</v>
      </c>
      <c r="B235" s="44">
        <v>49</v>
      </c>
      <c r="C235" s="188">
        <f t="shared" si="3"/>
        <v>4.2798123869998515E-3</v>
      </c>
    </row>
    <row r="236" spans="1:3" x14ac:dyDescent="0.25">
      <c r="A236" s="42" t="s">
        <v>214</v>
      </c>
      <c r="B236" s="44">
        <v>49</v>
      </c>
      <c r="C236" s="188">
        <f t="shared" si="3"/>
        <v>4.2798123869998515E-3</v>
      </c>
    </row>
    <row r="237" spans="1:3" x14ac:dyDescent="0.25">
      <c r="A237" s="42" t="s">
        <v>261</v>
      </c>
      <c r="B237" s="44">
        <v>49</v>
      </c>
      <c r="C237" s="188">
        <f t="shared" si="3"/>
        <v>4.2798123869998515E-3</v>
      </c>
    </row>
    <row r="238" spans="1:3" x14ac:dyDescent="0.25">
      <c r="A238" s="42" t="s">
        <v>286</v>
      </c>
      <c r="B238" s="44">
        <v>48</v>
      </c>
      <c r="C238" s="188">
        <f t="shared" si="3"/>
        <v>4.1924692770610788E-3</v>
      </c>
    </row>
    <row r="239" spans="1:3" x14ac:dyDescent="0.25">
      <c r="A239" s="42" t="s">
        <v>291</v>
      </c>
      <c r="B239" s="44">
        <v>47</v>
      </c>
      <c r="C239" s="188">
        <f t="shared" si="3"/>
        <v>4.1051261671223062E-3</v>
      </c>
    </row>
    <row r="240" spans="1:3" x14ac:dyDescent="0.25">
      <c r="A240" s="42" t="s">
        <v>319</v>
      </c>
      <c r="B240" s="44">
        <v>47</v>
      </c>
      <c r="C240" s="188">
        <f t="shared" si="3"/>
        <v>4.1051261671223062E-3</v>
      </c>
    </row>
    <row r="241" spans="1:3" x14ac:dyDescent="0.25">
      <c r="A241" s="42" t="s">
        <v>340</v>
      </c>
      <c r="B241" s="44">
        <v>47</v>
      </c>
      <c r="C241" s="188">
        <f t="shared" si="3"/>
        <v>4.1051261671223062E-3</v>
      </c>
    </row>
    <row r="242" spans="1:3" x14ac:dyDescent="0.25">
      <c r="A242" s="42" t="s">
        <v>422</v>
      </c>
      <c r="B242" s="44">
        <v>46</v>
      </c>
      <c r="C242" s="188">
        <f t="shared" si="3"/>
        <v>4.0177830571835344E-3</v>
      </c>
    </row>
    <row r="243" spans="1:3" x14ac:dyDescent="0.25">
      <c r="A243" s="42" t="s">
        <v>209</v>
      </c>
      <c r="B243" s="44">
        <v>45</v>
      </c>
      <c r="C243" s="188">
        <f t="shared" si="3"/>
        <v>3.9304399472447618E-3</v>
      </c>
    </row>
    <row r="244" spans="1:3" x14ac:dyDescent="0.25">
      <c r="A244" s="42" t="s">
        <v>271</v>
      </c>
      <c r="B244" s="44">
        <v>44</v>
      </c>
      <c r="C244" s="188">
        <f t="shared" si="3"/>
        <v>3.8430968373059891E-3</v>
      </c>
    </row>
    <row r="245" spans="1:3" x14ac:dyDescent="0.25">
      <c r="A245" s="42" t="s">
        <v>389</v>
      </c>
      <c r="B245" s="44">
        <v>44</v>
      </c>
      <c r="C245" s="188">
        <f t="shared" si="3"/>
        <v>3.8430968373059891E-3</v>
      </c>
    </row>
    <row r="246" spans="1:3" x14ac:dyDescent="0.25">
      <c r="A246" s="42" t="s">
        <v>326</v>
      </c>
      <c r="B246" s="44">
        <v>42</v>
      </c>
      <c r="C246" s="188">
        <f t="shared" si="3"/>
        <v>3.6684106174284443E-3</v>
      </c>
    </row>
    <row r="247" spans="1:3" x14ac:dyDescent="0.25">
      <c r="A247" s="42" t="s">
        <v>364</v>
      </c>
      <c r="B247" s="44">
        <v>42</v>
      </c>
      <c r="C247" s="188">
        <f t="shared" si="3"/>
        <v>3.6684106174284443E-3</v>
      </c>
    </row>
    <row r="248" spans="1:3" x14ac:dyDescent="0.25">
      <c r="A248" s="42" t="s">
        <v>337</v>
      </c>
      <c r="B248" s="44">
        <v>40</v>
      </c>
      <c r="C248" s="188">
        <f t="shared" si="3"/>
        <v>3.4937243975508995E-3</v>
      </c>
    </row>
    <row r="249" spans="1:3" x14ac:dyDescent="0.25">
      <c r="A249" s="42" t="s">
        <v>438</v>
      </c>
      <c r="B249" s="44">
        <v>39</v>
      </c>
      <c r="C249" s="188">
        <f t="shared" si="3"/>
        <v>3.4063812876121268E-3</v>
      </c>
    </row>
    <row r="250" spans="1:3" x14ac:dyDescent="0.25">
      <c r="A250" s="42" t="s">
        <v>215</v>
      </c>
      <c r="B250" s="44">
        <v>38</v>
      </c>
      <c r="C250" s="188">
        <f t="shared" si="3"/>
        <v>3.3190381776733542E-3</v>
      </c>
    </row>
    <row r="251" spans="1:3" x14ac:dyDescent="0.25">
      <c r="A251" s="42" t="s">
        <v>343</v>
      </c>
      <c r="B251" s="44">
        <v>38</v>
      </c>
      <c r="C251" s="188">
        <f t="shared" si="3"/>
        <v>3.3190381776733542E-3</v>
      </c>
    </row>
    <row r="252" spans="1:3" x14ac:dyDescent="0.25">
      <c r="A252" s="42" t="s">
        <v>392</v>
      </c>
      <c r="B252" s="44">
        <v>38</v>
      </c>
      <c r="C252" s="188">
        <f t="shared" si="3"/>
        <v>3.3190381776733542E-3</v>
      </c>
    </row>
    <row r="253" spans="1:3" x14ac:dyDescent="0.25">
      <c r="A253" s="42" t="s">
        <v>411</v>
      </c>
      <c r="B253" s="44">
        <v>38</v>
      </c>
      <c r="C253" s="188">
        <f t="shared" si="3"/>
        <v>3.3190381776733542E-3</v>
      </c>
    </row>
    <row r="254" spans="1:3" x14ac:dyDescent="0.25">
      <c r="A254" s="42" t="s">
        <v>309</v>
      </c>
      <c r="B254" s="44">
        <v>37</v>
      </c>
      <c r="C254" s="188">
        <f t="shared" si="3"/>
        <v>3.231695067734582E-3</v>
      </c>
    </row>
    <row r="255" spans="1:3" x14ac:dyDescent="0.25">
      <c r="A255" s="42" t="s">
        <v>231</v>
      </c>
      <c r="B255" s="44">
        <v>36</v>
      </c>
      <c r="C255" s="188">
        <f t="shared" si="3"/>
        <v>3.1443519577958093E-3</v>
      </c>
    </row>
    <row r="256" spans="1:3" x14ac:dyDescent="0.25">
      <c r="A256" s="42" t="s">
        <v>366</v>
      </c>
      <c r="B256" s="44">
        <v>36</v>
      </c>
      <c r="C256" s="188">
        <f t="shared" si="3"/>
        <v>3.1443519577958093E-3</v>
      </c>
    </row>
    <row r="257" spans="1:3" x14ac:dyDescent="0.25">
      <c r="A257" s="42" t="s">
        <v>210</v>
      </c>
      <c r="B257" s="44">
        <v>35</v>
      </c>
      <c r="C257" s="188">
        <f t="shared" si="3"/>
        <v>3.0570088478570371E-3</v>
      </c>
    </row>
    <row r="258" spans="1:3" x14ac:dyDescent="0.25">
      <c r="A258" s="42" t="s">
        <v>269</v>
      </c>
      <c r="B258" s="44">
        <v>35</v>
      </c>
      <c r="C258" s="188">
        <f t="shared" si="3"/>
        <v>3.0570088478570371E-3</v>
      </c>
    </row>
    <row r="259" spans="1:3" x14ac:dyDescent="0.25">
      <c r="A259" s="42" t="s">
        <v>308</v>
      </c>
      <c r="B259" s="44">
        <v>35</v>
      </c>
      <c r="C259" s="188">
        <f t="shared" si="3"/>
        <v>3.0570088478570371E-3</v>
      </c>
    </row>
    <row r="260" spans="1:3" x14ac:dyDescent="0.25">
      <c r="A260" s="42" t="s">
        <v>217</v>
      </c>
      <c r="B260" s="44">
        <v>34</v>
      </c>
      <c r="C260" s="188">
        <f t="shared" si="3"/>
        <v>2.9696657379182641E-3</v>
      </c>
    </row>
    <row r="261" spans="1:3" x14ac:dyDescent="0.25">
      <c r="A261" s="42" t="s">
        <v>265</v>
      </c>
      <c r="B261" s="44">
        <v>33</v>
      </c>
      <c r="C261" s="188">
        <f t="shared" si="3"/>
        <v>2.8823226279794919E-3</v>
      </c>
    </row>
    <row r="262" spans="1:3" x14ac:dyDescent="0.25">
      <c r="A262" s="42" t="s">
        <v>315</v>
      </c>
      <c r="B262" s="44">
        <v>32</v>
      </c>
      <c r="C262" s="188">
        <f t="shared" si="3"/>
        <v>2.7949795180407192E-3</v>
      </c>
    </row>
    <row r="263" spans="1:3" x14ac:dyDescent="0.25">
      <c r="A263" s="42" t="s">
        <v>284</v>
      </c>
      <c r="B263" s="44">
        <v>31</v>
      </c>
      <c r="C263" s="188">
        <f t="shared" ref="C263:C293" si="4">B263/$B$293*100</f>
        <v>2.707636408101947E-3</v>
      </c>
    </row>
    <row r="264" spans="1:3" x14ac:dyDescent="0.25">
      <c r="A264" s="42" t="s">
        <v>370</v>
      </c>
      <c r="B264" s="44">
        <v>30</v>
      </c>
      <c r="C264" s="188">
        <f t="shared" si="4"/>
        <v>2.6202932981631744E-3</v>
      </c>
    </row>
    <row r="265" spans="1:3" x14ac:dyDescent="0.25">
      <c r="A265" s="42" t="s">
        <v>342</v>
      </c>
      <c r="B265" s="44">
        <v>29</v>
      </c>
      <c r="C265" s="188">
        <f t="shared" si="4"/>
        <v>2.5329501882244022E-3</v>
      </c>
    </row>
    <row r="266" spans="1:3" x14ac:dyDescent="0.25">
      <c r="A266" s="42" t="s">
        <v>288</v>
      </c>
      <c r="B266" s="44">
        <v>28</v>
      </c>
      <c r="C266" s="188">
        <f t="shared" si="4"/>
        <v>2.4456070782856295E-3</v>
      </c>
    </row>
    <row r="267" spans="1:3" x14ac:dyDescent="0.25">
      <c r="A267" s="42" t="s">
        <v>272</v>
      </c>
      <c r="B267" s="44">
        <v>26</v>
      </c>
      <c r="C267" s="188">
        <f t="shared" si="4"/>
        <v>2.2709208584080843E-3</v>
      </c>
    </row>
    <row r="268" spans="1:3" x14ac:dyDescent="0.25">
      <c r="A268" s="42" t="s">
        <v>434</v>
      </c>
      <c r="B268" s="44">
        <v>26</v>
      </c>
      <c r="C268" s="188">
        <f t="shared" si="4"/>
        <v>2.2709208584080843E-3</v>
      </c>
    </row>
    <row r="269" spans="1:3" x14ac:dyDescent="0.25">
      <c r="A269" s="42" t="s">
        <v>283</v>
      </c>
      <c r="B269" s="44">
        <v>25</v>
      </c>
      <c r="C269" s="188">
        <f t="shared" si="4"/>
        <v>2.183577748469312E-3</v>
      </c>
    </row>
    <row r="270" spans="1:3" x14ac:dyDescent="0.25">
      <c r="A270" s="42" t="s">
        <v>402</v>
      </c>
      <c r="B270" s="44">
        <v>25</v>
      </c>
      <c r="C270" s="188">
        <f t="shared" si="4"/>
        <v>2.183577748469312E-3</v>
      </c>
    </row>
    <row r="271" spans="1:3" x14ac:dyDescent="0.25">
      <c r="A271" s="42" t="s">
        <v>407</v>
      </c>
      <c r="B271" s="44">
        <v>24</v>
      </c>
      <c r="C271" s="188">
        <f t="shared" si="4"/>
        <v>2.0962346385305394E-3</v>
      </c>
    </row>
    <row r="272" spans="1:3" x14ac:dyDescent="0.25">
      <c r="A272" s="42" t="s">
        <v>270</v>
      </c>
      <c r="B272" s="44">
        <v>22</v>
      </c>
      <c r="C272" s="188">
        <f t="shared" si="4"/>
        <v>1.9215484186529946E-3</v>
      </c>
    </row>
    <row r="273" spans="1:3" x14ac:dyDescent="0.25">
      <c r="A273" s="42" t="s">
        <v>285</v>
      </c>
      <c r="B273" s="44">
        <v>22</v>
      </c>
      <c r="C273" s="188">
        <f t="shared" si="4"/>
        <v>1.9215484186529946E-3</v>
      </c>
    </row>
    <row r="274" spans="1:3" x14ac:dyDescent="0.25">
      <c r="A274" s="42" t="s">
        <v>369</v>
      </c>
      <c r="B274" s="44">
        <v>22</v>
      </c>
      <c r="C274" s="188">
        <f t="shared" si="4"/>
        <v>1.9215484186529946E-3</v>
      </c>
    </row>
    <row r="275" spans="1:3" x14ac:dyDescent="0.25">
      <c r="A275" s="42" t="s">
        <v>246</v>
      </c>
      <c r="B275" s="44">
        <v>21</v>
      </c>
      <c r="C275" s="188">
        <f t="shared" si="4"/>
        <v>1.8342053087142221E-3</v>
      </c>
    </row>
    <row r="276" spans="1:3" x14ac:dyDescent="0.25">
      <c r="A276" s="42" t="s">
        <v>305</v>
      </c>
      <c r="B276" s="44">
        <v>21</v>
      </c>
      <c r="C276" s="188">
        <f t="shared" si="4"/>
        <v>1.8342053087142221E-3</v>
      </c>
    </row>
    <row r="277" spans="1:3" x14ac:dyDescent="0.25">
      <c r="A277" s="42" t="s">
        <v>378</v>
      </c>
      <c r="B277" s="44">
        <v>21</v>
      </c>
      <c r="C277" s="188">
        <f t="shared" si="4"/>
        <v>1.8342053087142221E-3</v>
      </c>
    </row>
    <row r="278" spans="1:3" x14ac:dyDescent="0.25">
      <c r="A278" s="42" t="s">
        <v>303</v>
      </c>
      <c r="B278" s="44">
        <v>20</v>
      </c>
      <c r="C278" s="188">
        <f t="shared" si="4"/>
        <v>1.7468621987754497E-3</v>
      </c>
    </row>
    <row r="279" spans="1:3" x14ac:dyDescent="0.25">
      <c r="A279" s="42" t="s">
        <v>351</v>
      </c>
      <c r="B279" s="44">
        <v>20</v>
      </c>
      <c r="C279" s="188">
        <f t="shared" si="4"/>
        <v>1.7468621987754497E-3</v>
      </c>
    </row>
    <row r="280" spans="1:3" x14ac:dyDescent="0.25">
      <c r="A280" s="42" t="s">
        <v>421</v>
      </c>
      <c r="B280" s="44">
        <v>20</v>
      </c>
      <c r="C280" s="188">
        <f t="shared" si="4"/>
        <v>1.7468621987754497E-3</v>
      </c>
    </row>
    <row r="281" spans="1:3" x14ac:dyDescent="0.25">
      <c r="A281" s="42" t="s">
        <v>235</v>
      </c>
      <c r="B281" s="44">
        <v>19</v>
      </c>
      <c r="C281" s="188">
        <f t="shared" si="4"/>
        <v>1.6595190888366771E-3</v>
      </c>
    </row>
    <row r="282" spans="1:3" x14ac:dyDescent="0.25">
      <c r="A282" s="42" t="s">
        <v>409</v>
      </c>
      <c r="B282" s="44">
        <v>18</v>
      </c>
      <c r="C282" s="188">
        <f t="shared" si="4"/>
        <v>1.5721759788979047E-3</v>
      </c>
    </row>
    <row r="283" spans="1:3" x14ac:dyDescent="0.25">
      <c r="A283" s="42" t="s">
        <v>234</v>
      </c>
      <c r="B283" s="44">
        <v>16</v>
      </c>
      <c r="C283" s="188">
        <f t="shared" si="4"/>
        <v>1.3974897590203596E-3</v>
      </c>
    </row>
    <row r="284" spans="1:3" x14ac:dyDescent="0.25">
      <c r="A284" s="42" t="s">
        <v>345</v>
      </c>
      <c r="B284" s="44">
        <v>14</v>
      </c>
      <c r="C284" s="188">
        <f t="shared" si="4"/>
        <v>1.2228035391428148E-3</v>
      </c>
    </row>
    <row r="285" spans="1:3" x14ac:dyDescent="0.25">
      <c r="A285" s="42" t="s">
        <v>160</v>
      </c>
      <c r="B285" s="44">
        <v>12</v>
      </c>
      <c r="C285" s="188">
        <f t="shared" si="4"/>
        <v>1.0481173192652697E-3</v>
      </c>
    </row>
    <row r="286" spans="1:3" x14ac:dyDescent="0.25">
      <c r="A286" s="42" t="s">
        <v>290</v>
      </c>
      <c r="B286" s="44">
        <v>12</v>
      </c>
      <c r="C286" s="188">
        <f t="shared" si="4"/>
        <v>1.0481173192652697E-3</v>
      </c>
    </row>
    <row r="287" spans="1:3" x14ac:dyDescent="0.25">
      <c r="A287" s="42" t="s">
        <v>371</v>
      </c>
      <c r="B287" s="44">
        <v>12</v>
      </c>
      <c r="C287" s="188">
        <f t="shared" si="4"/>
        <v>1.0481173192652697E-3</v>
      </c>
    </row>
    <row r="288" spans="1:3" x14ac:dyDescent="0.25">
      <c r="A288" s="42" t="s">
        <v>333</v>
      </c>
      <c r="B288" s="44">
        <v>10</v>
      </c>
      <c r="C288" s="188">
        <f t="shared" si="4"/>
        <v>8.7343109938772486E-4</v>
      </c>
    </row>
    <row r="289" spans="1:3" x14ac:dyDescent="0.25">
      <c r="A289" s="42" t="s">
        <v>240</v>
      </c>
      <c r="B289" s="44">
        <v>9</v>
      </c>
      <c r="C289" s="188">
        <f t="shared" si="4"/>
        <v>7.8608798944895233E-4</v>
      </c>
    </row>
    <row r="290" spans="1:3" x14ac:dyDescent="0.25">
      <c r="A290" s="42" t="s">
        <v>314</v>
      </c>
      <c r="B290" s="44">
        <v>9</v>
      </c>
      <c r="C290" s="188">
        <f t="shared" si="4"/>
        <v>7.8608798944895233E-4</v>
      </c>
    </row>
    <row r="291" spans="1:3" x14ac:dyDescent="0.25">
      <c r="A291" s="42" t="s">
        <v>388</v>
      </c>
      <c r="B291" s="44">
        <v>5</v>
      </c>
      <c r="C291" s="188">
        <f t="shared" si="4"/>
        <v>4.3671554969386243E-4</v>
      </c>
    </row>
    <row r="292" spans="1:3" x14ac:dyDescent="0.25">
      <c r="A292" s="42" t="s">
        <v>387</v>
      </c>
      <c r="B292" s="44">
        <v>2</v>
      </c>
      <c r="C292" s="188">
        <f t="shared" si="4"/>
        <v>1.7468621987754495E-4</v>
      </c>
    </row>
    <row r="293" spans="1:3" x14ac:dyDescent="0.25">
      <c r="A293" s="119" t="s">
        <v>441</v>
      </c>
      <c r="B293" s="126">
        <f>SUM(B6:B292)</f>
        <v>1144910</v>
      </c>
      <c r="C293" s="188">
        <f t="shared" si="4"/>
        <v>100</v>
      </c>
    </row>
  </sheetData>
  <sheetProtection sheet="1" objects="1" scenarios="1"/>
  <sortState xmlns:xlrd2="http://schemas.microsoft.com/office/spreadsheetml/2017/richdata2" ref="A6:B292">
    <sortCondition descending="1" ref="B6:B29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00"/>
  <sheetViews>
    <sheetView topLeftCell="E1" workbookViewId="0">
      <selection activeCell="N5" sqref="N5"/>
    </sheetView>
  </sheetViews>
  <sheetFormatPr defaultRowHeight="12.5" x14ac:dyDescent="0.25"/>
  <cols>
    <col min="1" max="1" width="23.54296875" customWidth="1"/>
    <col min="2" max="2" width="16.453125" bestFit="1" customWidth="1"/>
    <col min="3" max="3" width="8.08984375" customWidth="1"/>
    <col min="4" max="4" width="14.90625" bestFit="1" customWidth="1"/>
    <col min="5" max="5" width="12" bestFit="1" customWidth="1"/>
    <col min="6" max="6" width="12" customWidth="1"/>
    <col min="7" max="7" width="13.08984375" bestFit="1" customWidth="1"/>
    <col min="8" max="9" width="16.90625" bestFit="1" customWidth="1"/>
    <col min="10" max="10" width="11.90625" customWidth="1"/>
    <col min="11" max="11" width="12.36328125" customWidth="1"/>
  </cols>
  <sheetData>
    <row r="1" spans="1:19" ht="13" x14ac:dyDescent="0.3">
      <c r="A1" s="41" t="s">
        <v>102</v>
      </c>
      <c r="D1" s="76" t="s">
        <v>140</v>
      </c>
      <c r="E1" s="76" t="s">
        <v>109</v>
      </c>
      <c r="F1" s="76" t="s">
        <v>140</v>
      </c>
      <c r="G1" s="76" t="s">
        <v>109</v>
      </c>
      <c r="H1" s="76" t="s">
        <v>106</v>
      </c>
      <c r="I1" s="76" t="s">
        <v>140</v>
      </c>
      <c r="J1" s="76" t="s">
        <v>109</v>
      </c>
      <c r="K1" s="76" t="s">
        <v>140</v>
      </c>
    </row>
    <row r="2" spans="1:19" x14ac:dyDescent="0.25">
      <c r="D2" s="77">
        <v>2021</v>
      </c>
      <c r="E2" s="77">
        <v>2021</v>
      </c>
      <c r="F2" s="77">
        <v>2021</v>
      </c>
      <c r="G2" s="77">
        <v>2021</v>
      </c>
      <c r="H2" s="77">
        <v>2011</v>
      </c>
      <c r="I2" s="77"/>
      <c r="J2" s="77">
        <v>2001</v>
      </c>
      <c r="K2" s="77">
        <v>2001</v>
      </c>
    </row>
    <row r="3" spans="1:19" ht="32.25" customHeight="1" x14ac:dyDescent="0.3">
      <c r="A3" s="37" t="s">
        <v>40</v>
      </c>
      <c r="B3" s="37"/>
      <c r="C3" s="37"/>
      <c r="D3" s="51" t="s">
        <v>130</v>
      </c>
      <c r="E3" s="51" t="s">
        <v>131</v>
      </c>
      <c r="F3" s="51" t="s">
        <v>132</v>
      </c>
      <c r="G3" s="51" t="s">
        <v>132</v>
      </c>
      <c r="H3" s="51" t="s">
        <v>133</v>
      </c>
      <c r="I3" s="51" t="s">
        <v>133</v>
      </c>
      <c r="J3" s="51" t="s">
        <v>141</v>
      </c>
      <c r="K3" s="51" t="s">
        <v>141</v>
      </c>
      <c r="L3" s="131"/>
    </row>
    <row r="4" spans="1:19" x14ac:dyDescent="0.25">
      <c r="A4" s="48" t="s">
        <v>53</v>
      </c>
      <c r="B4" s="48"/>
      <c r="C4" s="48"/>
      <c r="D4" s="78">
        <f t="shared" ref="D4:D13" si="0">E4/$E$14*100</f>
        <v>42.903446697678973</v>
      </c>
      <c r="E4" s="79">
        <f>number!C9</f>
        <v>491211</v>
      </c>
      <c r="F4" s="78">
        <f t="shared" ref="F4:F13" si="1">G4/G$14*100</f>
        <v>73.536476725953577</v>
      </c>
      <c r="G4" s="79">
        <f>number!C6</f>
        <v>41540791</v>
      </c>
      <c r="H4" s="79">
        <v>570217</v>
      </c>
      <c r="I4" s="78">
        <v>53.140082661957322</v>
      </c>
      <c r="J4" s="50">
        <v>641345</v>
      </c>
      <c r="K4" s="49">
        <v>65.638474363081272</v>
      </c>
      <c r="M4" s="201"/>
      <c r="N4" s="201"/>
      <c r="R4" s="10"/>
      <c r="S4" s="9"/>
    </row>
    <row r="5" spans="1:19" x14ac:dyDescent="0.25">
      <c r="A5" s="42" t="s">
        <v>50</v>
      </c>
      <c r="B5" s="42"/>
      <c r="C5" s="42"/>
      <c r="D5" s="80">
        <f t="shared" si="0"/>
        <v>17.040636829408466</v>
      </c>
      <c r="E5" s="81">
        <f>number!M9</f>
        <v>195102</v>
      </c>
      <c r="F5" s="78">
        <f t="shared" si="1"/>
        <v>2.7797551172199393</v>
      </c>
      <c r="G5" s="81">
        <f>number!M6</f>
        <v>1570285</v>
      </c>
      <c r="H5" s="81">
        <v>144627</v>
      </c>
      <c r="I5" s="80">
        <v>13.47818591019016</v>
      </c>
      <c r="J5" s="44">
        <v>104017</v>
      </c>
      <c r="K5" s="43">
        <v>10.645623163546338</v>
      </c>
      <c r="M5" s="201"/>
      <c r="N5" s="201"/>
      <c r="R5" s="10"/>
      <c r="S5" s="9"/>
    </row>
    <row r="6" spans="1:19" x14ac:dyDescent="0.25">
      <c r="A6" s="42" t="s">
        <v>49</v>
      </c>
      <c r="B6" s="42"/>
      <c r="C6" s="42"/>
      <c r="D6" s="80">
        <f t="shared" si="0"/>
        <v>5.8099154352872944</v>
      </c>
      <c r="E6" s="81">
        <f>number!L9</f>
        <v>66519</v>
      </c>
      <c r="F6" s="78">
        <f t="shared" si="1"/>
        <v>3.2629605837828284</v>
      </c>
      <c r="G6" s="81">
        <f>number!L6</f>
        <v>1843248</v>
      </c>
      <c r="H6" s="81">
        <v>64621</v>
      </c>
      <c r="I6" s="80">
        <v>6.0222078291217986</v>
      </c>
      <c r="J6" s="44">
        <v>55749</v>
      </c>
      <c r="K6" s="43">
        <v>5.7056331728904386</v>
      </c>
      <c r="N6" s="201"/>
      <c r="O6" s="201"/>
      <c r="P6" s="201"/>
      <c r="R6" s="10"/>
      <c r="S6" s="9"/>
    </row>
    <row r="7" spans="1:19" x14ac:dyDescent="0.25">
      <c r="A7" s="95" t="s">
        <v>452</v>
      </c>
      <c r="B7" s="42"/>
      <c r="C7" s="42"/>
      <c r="D7" s="80">
        <f t="shared" si="0"/>
        <v>5.7119174930693966</v>
      </c>
      <c r="E7" s="81">
        <f>SUM(number!D9:G9)</f>
        <v>65397</v>
      </c>
      <c r="F7" s="78">
        <f t="shared" si="1"/>
        <v>7.5103671358183295</v>
      </c>
      <c r="G7" s="81">
        <f>SUM(number!D6:G6)</f>
        <v>4242610</v>
      </c>
      <c r="H7" s="81">
        <v>51419</v>
      </c>
      <c r="I7" s="80">
        <v>4.7918773210815946</v>
      </c>
      <c r="J7" s="44">
        <v>46061</v>
      </c>
      <c r="K7" s="43">
        <v>4.7141145056683795</v>
      </c>
      <c r="N7" s="201"/>
      <c r="O7" s="201"/>
      <c r="P7" s="201"/>
      <c r="R7" s="10"/>
      <c r="S7" s="9"/>
    </row>
    <row r="8" spans="1:19" x14ac:dyDescent="0.25">
      <c r="A8" s="95" t="s">
        <v>148</v>
      </c>
      <c r="B8" s="42"/>
      <c r="C8" s="42"/>
      <c r="D8" s="80">
        <f t="shared" si="0"/>
        <v>3.9057682532085156</v>
      </c>
      <c r="E8" s="81">
        <f>number!R9</f>
        <v>44718</v>
      </c>
      <c r="F8" s="78">
        <f t="shared" si="1"/>
        <v>1.0965099551694486</v>
      </c>
      <c r="G8" s="81">
        <f>number!R6</f>
        <v>619419</v>
      </c>
      <c r="H8" s="81">
        <v>47641</v>
      </c>
      <c r="I8" s="80">
        <v>4.439795162365046</v>
      </c>
      <c r="J8" s="44">
        <v>47831</v>
      </c>
      <c r="K8" s="43">
        <v>4.8952652117979261</v>
      </c>
      <c r="N8" s="201"/>
      <c r="O8" s="201"/>
      <c r="P8" s="201"/>
      <c r="R8" s="10"/>
      <c r="S8" s="9"/>
    </row>
    <row r="9" spans="1:19" x14ac:dyDescent="0.25">
      <c r="A9" s="42" t="s">
        <v>48</v>
      </c>
      <c r="B9" s="42"/>
      <c r="C9" s="42"/>
      <c r="D9" s="80">
        <f t="shared" si="0"/>
        <v>4.8217258468262472</v>
      </c>
      <c r="E9" s="81">
        <f>SUM(number!H9:K9)</f>
        <v>55205</v>
      </c>
      <c r="F9" s="78">
        <f t="shared" si="1"/>
        <v>2.9551718561117171</v>
      </c>
      <c r="G9" s="81">
        <f>SUM(number!H6:K6)</f>
        <v>1669378</v>
      </c>
      <c r="H9" s="81">
        <v>47605</v>
      </c>
      <c r="I9" s="80">
        <v>4.4364402238489529</v>
      </c>
      <c r="J9" s="44">
        <v>27946</v>
      </c>
      <c r="K9" s="43">
        <v>2.8601342562125995</v>
      </c>
      <c r="N9" s="201"/>
      <c r="O9" s="201"/>
      <c r="P9" s="201"/>
      <c r="R9" s="10"/>
      <c r="S9" s="9"/>
    </row>
    <row r="10" spans="1:19" x14ac:dyDescent="0.25">
      <c r="A10" s="42" t="s">
        <v>51</v>
      </c>
      <c r="B10" s="42"/>
      <c r="C10" s="42"/>
      <c r="D10" s="80">
        <f t="shared" si="0"/>
        <v>4.2126887246467444</v>
      </c>
      <c r="E10" s="81">
        <f>number!N9</f>
        <v>48232</v>
      </c>
      <c r="F10" s="78">
        <f t="shared" si="1"/>
        <v>1.1144741813637686</v>
      </c>
      <c r="G10" s="81">
        <f>number!N6</f>
        <v>629567</v>
      </c>
      <c r="H10" s="81">
        <v>32532</v>
      </c>
      <c r="I10" s="80">
        <v>3.0317461057085211</v>
      </c>
      <c r="J10" s="44">
        <v>20836</v>
      </c>
      <c r="K10" s="43">
        <v>2.1324610807430657</v>
      </c>
      <c r="R10" s="10"/>
      <c r="S10" s="9"/>
    </row>
    <row r="11" spans="1:19" x14ac:dyDescent="0.25">
      <c r="A11" s="95" t="s">
        <v>147</v>
      </c>
      <c r="B11" s="42"/>
      <c r="C11" s="42"/>
      <c r="D11" s="80">
        <f t="shared" si="0"/>
        <v>5.8363801202177958</v>
      </c>
      <c r="E11" s="81">
        <f>number!Q9</f>
        <v>66822</v>
      </c>
      <c r="F11" s="78">
        <f t="shared" si="1"/>
        <v>2.5995269113596784</v>
      </c>
      <c r="G11" s="81">
        <f>number!Q6</f>
        <v>1468474</v>
      </c>
      <c r="H11" s="81">
        <v>29991</v>
      </c>
      <c r="I11" s="80">
        <v>2.7949433621143567</v>
      </c>
      <c r="J11" s="44">
        <v>6206</v>
      </c>
      <c r="K11" s="43">
        <v>0.63515326680223971</v>
      </c>
      <c r="R11" s="10"/>
      <c r="S11" s="9"/>
    </row>
    <row r="12" spans="1:19" x14ac:dyDescent="0.25">
      <c r="A12" s="42" t="s">
        <v>2</v>
      </c>
      <c r="B12" s="42"/>
      <c r="C12" s="42"/>
      <c r="D12" s="80">
        <f t="shared" si="0"/>
        <v>1.0906419825979412</v>
      </c>
      <c r="E12" s="81">
        <f>number!O9</f>
        <v>12487</v>
      </c>
      <c r="F12" s="78">
        <f t="shared" si="1"/>
        <v>0.76325833534430698</v>
      </c>
      <c r="G12" s="81">
        <f>number!O6</f>
        <v>431165</v>
      </c>
      <c r="H12" s="81">
        <v>12712</v>
      </c>
      <c r="I12" s="80">
        <v>1.1846660671267282</v>
      </c>
      <c r="J12" s="44">
        <v>5106</v>
      </c>
      <c r="K12" s="43">
        <v>0.52257373191947087</v>
      </c>
      <c r="R12" s="10"/>
      <c r="S12" s="9"/>
    </row>
    <row r="13" spans="1:19" x14ac:dyDescent="0.25">
      <c r="A13" s="120" t="s">
        <v>52</v>
      </c>
      <c r="B13" s="120"/>
      <c r="C13" s="120"/>
      <c r="D13" s="121">
        <f t="shared" si="0"/>
        <v>8.6668786170586287</v>
      </c>
      <c r="E13" s="122">
        <f>number!P9+number!S9+number!T9+number!U9</f>
        <v>99229</v>
      </c>
      <c r="F13" s="78">
        <f t="shared" si="1"/>
        <v>4.381499197876412</v>
      </c>
      <c r="G13" s="122">
        <f>number!P6+number!S6+number!T6+number!U6</f>
        <v>2475111</v>
      </c>
      <c r="H13" s="122">
        <v>71680</v>
      </c>
      <c r="I13" s="121">
        <v>6.6800553564855161</v>
      </c>
      <c r="J13" s="123">
        <v>21990</v>
      </c>
      <c r="K13" s="124">
        <v>2.2505672473382616</v>
      </c>
      <c r="R13" s="10"/>
      <c r="S13" s="9"/>
    </row>
    <row r="14" spans="1:19" ht="13" thickBot="1" x14ac:dyDescent="0.3">
      <c r="A14" s="45"/>
      <c r="B14" s="45"/>
      <c r="C14" s="45"/>
      <c r="D14" s="82">
        <f>SUM(D4:D12)</f>
        <v>91.333121382941371</v>
      </c>
      <c r="E14" s="83">
        <f>SUM(E4:E13)</f>
        <v>1144922</v>
      </c>
      <c r="F14" s="82">
        <f>SUM(F4:F12)</f>
        <v>95.618500802123592</v>
      </c>
      <c r="G14" s="83">
        <f>SUM(G4:G13)</f>
        <v>56490048</v>
      </c>
      <c r="H14" s="83">
        <f>SUM(H4:H13)</f>
        <v>1073045</v>
      </c>
      <c r="I14" s="82">
        <f t="shared" ref="I14" si="2">H14/H$14*100</f>
        <v>100</v>
      </c>
      <c r="J14" s="46">
        <f>SUM(J4:J13)</f>
        <v>977087</v>
      </c>
      <c r="K14" s="47">
        <f>SUM(K4:K13)</f>
        <v>99.999999999999986</v>
      </c>
      <c r="R14" s="10"/>
      <c r="S14" s="9"/>
    </row>
    <row r="15" spans="1:19" ht="13" thickTop="1" x14ac:dyDescent="0.25">
      <c r="A15" s="38"/>
      <c r="B15" s="38"/>
      <c r="C15" s="38"/>
      <c r="D15" s="38"/>
      <c r="E15" s="52"/>
      <c r="F15" s="39"/>
      <c r="G15" s="52"/>
      <c r="H15" s="52"/>
      <c r="I15" s="39"/>
      <c r="J15" s="38"/>
      <c r="R15" s="10"/>
      <c r="S15" s="9"/>
    </row>
    <row r="16" spans="1:19" x14ac:dyDescent="0.25">
      <c r="E16" s="13"/>
      <c r="F16" s="13"/>
      <c r="G16" s="13"/>
      <c r="I16" s="14"/>
      <c r="R16" s="10"/>
      <c r="S16" s="9"/>
    </row>
    <row r="17" spans="1:23" ht="13" thickBot="1" x14ac:dyDescent="0.3">
      <c r="A17" s="38"/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5" t="s">
        <v>106</v>
      </c>
      <c r="N17" s="25" t="s">
        <v>107</v>
      </c>
      <c r="O17" s="25" t="s">
        <v>109</v>
      </c>
      <c r="P17" s="25" t="s">
        <v>107</v>
      </c>
      <c r="Q17" s="25"/>
      <c r="R17" s="25"/>
      <c r="S17" s="25"/>
      <c r="T17" s="25"/>
      <c r="U17" s="25"/>
      <c r="V17" s="25"/>
      <c r="W17" s="38"/>
    </row>
    <row r="18" spans="1:23" ht="39.5" thickBot="1" x14ac:dyDescent="0.35">
      <c r="A18" s="114" t="s">
        <v>105</v>
      </c>
      <c r="B18" s="98" t="s">
        <v>134</v>
      </c>
      <c r="C18" s="98" t="s">
        <v>0</v>
      </c>
      <c r="D18" s="98" t="s">
        <v>48</v>
      </c>
      <c r="E18" s="98" t="s">
        <v>104</v>
      </c>
      <c r="F18" s="98" t="s">
        <v>103</v>
      </c>
      <c r="G18" s="98" t="s">
        <v>39</v>
      </c>
      <c r="H18" s="98" t="s">
        <v>0</v>
      </c>
      <c r="I18" s="98" t="s">
        <v>48</v>
      </c>
      <c r="J18" s="98" t="s">
        <v>104</v>
      </c>
      <c r="K18" s="98" t="s">
        <v>103</v>
      </c>
      <c r="L18" s="98" t="s">
        <v>39</v>
      </c>
      <c r="M18" s="98" t="s">
        <v>54</v>
      </c>
      <c r="N18" s="98" t="s">
        <v>54</v>
      </c>
      <c r="O18" s="98" t="s">
        <v>149</v>
      </c>
      <c r="P18" s="98" t="s">
        <v>108</v>
      </c>
      <c r="Q18" s="18"/>
      <c r="R18" s="18"/>
      <c r="S18" s="18"/>
      <c r="T18" s="18"/>
      <c r="U18" s="9"/>
      <c r="V18" s="9"/>
      <c r="W18" s="38"/>
    </row>
    <row r="19" spans="1:23" ht="13" x14ac:dyDescent="0.3">
      <c r="A19" s="97" t="s">
        <v>34</v>
      </c>
      <c r="B19" s="99">
        <f>SUM(number!C22:U22)</f>
        <v>24489</v>
      </c>
      <c r="C19" s="100">
        <f>SUM(number!C22:G22)</f>
        <v>12276</v>
      </c>
      <c r="D19" s="101">
        <f>SUM(number!H22:K22)</f>
        <v>1269</v>
      </c>
      <c r="E19" s="101">
        <f>SUM(number!L22:P22)</f>
        <v>8621</v>
      </c>
      <c r="F19" s="101">
        <f>SUM(number!Q22:S22)</f>
        <v>1313</v>
      </c>
      <c r="G19" s="101">
        <f>SUM(number!T22:U22)</f>
        <v>1010</v>
      </c>
      <c r="H19" s="104">
        <f t="shared" ref="H19:H50" si="3">C19/$B19*100</f>
        <v>50.128629180448371</v>
      </c>
      <c r="I19" s="104">
        <f t="shared" ref="I19:I50" si="4">D19/$B19*100</f>
        <v>5.1819184123484012</v>
      </c>
      <c r="J19" s="104">
        <f t="shared" ref="J19:J50" si="5">E19/$B19*100</f>
        <v>35.203560782392096</v>
      </c>
      <c r="K19" s="104">
        <f t="shared" ref="K19:K50" si="6">F19/$B19*100</f>
        <v>5.3615909183715136</v>
      </c>
      <c r="L19" s="104">
        <f t="shared" ref="L19:L50" si="7">G19/$B19*100</f>
        <v>4.1243007064396258</v>
      </c>
      <c r="M19" s="101">
        <f>SUM(number!D22:U22)</f>
        <v>14189</v>
      </c>
      <c r="N19" s="104">
        <f t="shared" ref="N19:N50" si="8">M19/B19*100</f>
        <v>57.940299726407773</v>
      </c>
      <c r="O19" s="101">
        <f>SUM(number!D22:G22)</f>
        <v>1976</v>
      </c>
      <c r="P19" s="105">
        <f t="shared" ref="P19:P50" si="9">O19/B19*100</f>
        <v>8.0689289068561383</v>
      </c>
      <c r="Q19" s="18"/>
      <c r="R19" s="18"/>
      <c r="S19" s="18"/>
      <c r="T19" s="18"/>
      <c r="U19" s="9"/>
      <c r="V19" s="9"/>
      <c r="W19" s="38"/>
    </row>
    <row r="20" spans="1:23" ht="13" x14ac:dyDescent="0.3">
      <c r="A20" s="96" t="s">
        <v>56</v>
      </c>
      <c r="B20" s="99">
        <f>SUM(number!C23:U23)</f>
        <v>11120</v>
      </c>
      <c r="C20" s="102">
        <f>SUM(number!C23:G23)</f>
        <v>8381</v>
      </c>
      <c r="D20" s="103">
        <f>SUM(number!H23:K23)</f>
        <v>612</v>
      </c>
      <c r="E20" s="103">
        <f>SUM(number!L23:P23)</f>
        <v>951</v>
      </c>
      <c r="F20" s="103">
        <f>SUM(number!Q23:S23)</f>
        <v>841</v>
      </c>
      <c r="G20" s="103">
        <f>SUM(number!T23:U23)</f>
        <v>335</v>
      </c>
      <c r="H20" s="106">
        <f t="shared" si="3"/>
        <v>75.368705035971232</v>
      </c>
      <c r="I20" s="106">
        <f t="shared" si="4"/>
        <v>5.5035971223021587</v>
      </c>
      <c r="J20" s="106">
        <f t="shared" si="5"/>
        <v>8.5521582733812949</v>
      </c>
      <c r="K20" s="106">
        <f t="shared" si="6"/>
        <v>7.5629496402877692</v>
      </c>
      <c r="L20" s="106">
        <f t="shared" si="7"/>
        <v>3.0125899280575541</v>
      </c>
      <c r="M20" s="103">
        <f>SUM(number!D23:U23)</f>
        <v>3342</v>
      </c>
      <c r="N20" s="106">
        <f t="shared" si="8"/>
        <v>30.053956834532375</v>
      </c>
      <c r="O20" s="103">
        <f>SUM(number!D23:G23)</f>
        <v>603</v>
      </c>
      <c r="P20" s="107">
        <f t="shared" si="9"/>
        <v>5.4226618705035969</v>
      </c>
      <c r="Q20" s="18"/>
      <c r="R20" s="18"/>
      <c r="S20" s="18"/>
      <c r="T20" s="18"/>
      <c r="U20" s="9"/>
      <c r="V20" s="9"/>
      <c r="W20" s="38"/>
    </row>
    <row r="21" spans="1:23" ht="13" x14ac:dyDescent="0.3">
      <c r="A21" s="96" t="s">
        <v>57</v>
      </c>
      <c r="B21" s="99">
        <f>SUM(number!C24:U24)</f>
        <v>28018</v>
      </c>
      <c r="C21" s="102">
        <f>SUM(number!C24:G24)</f>
        <v>1798</v>
      </c>
      <c r="D21" s="103">
        <f>SUM(number!H24:K24)</f>
        <v>591</v>
      </c>
      <c r="E21" s="103">
        <f>SUM(number!L24:P24)</f>
        <v>21065</v>
      </c>
      <c r="F21" s="103">
        <f>SUM(number!Q24:S24)</f>
        <v>2871</v>
      </c>
      <c r="G21" s="103">
        <f>SUM(number!T24:U24)</f>
        <v>1693</v>
      </c>
      <c r="H21" s="106">
        <f t="shared" si="3"/>
        <v>6.4173031622528383</v>
      </c>
      <c r="I21" s="106">
        <f t="shared" si="4"/>
        <v>2.1093582696837747</v>
      </c>
      <c r="J21" s="106">
        <f t="shared" si="5"/>
        <v>75.183810407595118</v>
      </c>
      <c r="K21" s="106">
        <f t="shared" si="6"/>
        <v>10.24698408166179</v>
      </c>
      <c r="L21" s="106">
        <f t="shared" si="7"/>
        <v>6.0425440788064817</v>
      </c>
      <c r="M21" s="103">
        <f>SUM(number!D24:U24)</f>
        <v>26838</v>
      </c>
      <c r="N21" s="106">
        <f t="shared" si="8"/>
        <v>95.788421728888579</v>
      </c>
      <c r="O21" s="103">
        <f>SUM(number!D24:G24)</f>
        <v>618</v>
      </c>
      <c r="P21" s="107">
        <f t="shared" si="9"/>
        <v>2.2057248911414091</v>
      </c>
      <c r="Q21" s="18"/>
      <c r="R21" s="18"/>
      <c r="S21" s="18"/>
      <c r="T21" s="18"/>
      <c r="U21" s="9"/>
      <c r="V21" s="9"/>
      <c r="W21" s="38"/>
    </row>
    <row r="22" spans="1:23" ht="13" x14ac:dyDescent="0.3">
      <c r="A22" s="96" t="s">
        <v>18</v>
      </c>
      <c r="B22" s="99">
        <f>SUM(number!C25:U25)</f>
        <v>24442</v>
      </c>
      <c r="C22" s="102">
        <f>SUM(number!C25:G25)</f>
        <v>1860</v>
      </c>
      <c r="D22" s="103">
        <f>SUM(number!H25:K25)</f>
        <v>569</v>
      </c>
      <c r="E22" s="103">
        <f>SUM(number!L25:P25)</f>
        <v>17073</v>
      </c>
      <c r="F22" s="103">
        <f>SUM(number!Q25:S25)</f>
        <v>3943</v>
      </c>
      <c r="G22" s="103">
        <f>SUM(number!T25:U25)</f>
        <v>997</v>
      </c>
      <c r="H22" s="106">
        <f t="shared" si="3"/>
        <v>7.6098518942803368</v>
      </c>
      <c r="I22" s="106">
        <f t="shared" si="4"/>
        <v>2.3279600687341464</v>
      </c>
      <c r="J22" s="106">
        <f t="shared" si="5"/>
        <v>69.851076016692588</v>
      </c>
      <c r="K22" s="106">
        <f t="shared" si="6"/>
        <v>16.132067752229766</v>
      </c>
      <c r="L22" s="106">
        <f t="shared" si="7"/>
        <v>4.0790442680631696</v>
      </c>
      <c r="M22" s="103">
        <f>SUM(number!D25:U25)</f>
        <v>23325</v>
      </c>
      <c r="N22" s="106">
        <f t="shared" si="8"/>
        <v>95.429997545209062</v>
      </c>
      <c r="O22" s="103">
        <f>SUM(number!D25:G25)</f>
        <v>743</v>
      </c>
      <c r="P22" s="107">
        <f t="shared" si="9"/>
        <v>3.0398494394894038</v>
      </c>
      <c r="Q22" s="18"/>
      <c r="R22" s="18"/>
      <c r="S22" s="18"/>
      <c r="T22" s="18"/>
      <c r="U22" s="9"/>
      <c r="V22" s="9"/>
      <c r="W22" s="38"/>
    </row>
    <row r="23" spans="1:23" ht="13" x14ac:dyDescent="0.3">
      <c r="A23" s="96" t="s">
        <v>58</v>
      </c>
      <c r="B23" s="99">
        <f>SUM(number!C26:U26)</f>
        <v>12153</v>
      </c>
      <c r="C23" s="102">
        <f>SUM(number!C26:G26)</f>
        <v>2006</v>
      </c>
      <c r="D23" s="103">
        <f>SUM(number!H26:K26)</f>
        <v>608</v>
      </c>
      <c r="E23" s="103">
        <f>SUM(number!L26:P26)</f>
        <v>5128</v>
      </c>
      <c r="F23" s="103">
        <f>SUM(number!Q26:S26)</f>
        <v>1983</v>
      </c>
      <c r="G23" s="103">
        <f>SUM(number!T26:U26)</f>
        <v>2428</v>
      </c>
      <c r="H23" s="106">
        <f t="shared" si="3"/>
        <v>16.506212457829342</v>
      </c>
      <c r="I23" s="106">
        <f t="shared" si="4"/>
        <v>5.0028799473381058</v>
      </c>
      <c r="J23" s="106">
        <f t="shared" si="5"/>
        <v>42.195342713733233</v>
      </c>
      <c r="K23" s="106">
        <f t="shared" si="6"/>
        <v>16.31695877561096</v>
      </c>
      <c r="L23" s="106">
        <f t="shared" si="7"/>
        <v>19.978606105488357</v>
      </c>
      <c r="M23" s="103">
        <f>SUM(number!D26:U26)</f>
        <v>10641</v>
      </c>
      <c r="N23" s="106">
        <f t="shared" si="8"/>
        <v>87.558627499382865</v>
      </c>
      <c r="O23" s="103">
        <f>SUM(number!D26:G26)</f>
        <v>494</v>
      </c>
      <c r="P23" s="107">
        <f t="shared" si="9"/>
        <v>4.0648399572122109</v>
      </c>
      <c r="Q23" s="18"/>
      <c r="R23" s="18"/>
      <c r="S23" s="18"/>
      <c r="T23" s="18"/>
      <c r="U23" s="9"/>
      <c r="V23" s="9"/>
      <c r="W23" s="38"/>
    </row>
    <row r="24" spans="1:23" ht="13" x14ac:dyDescent="0.3">
      <c r="A24" s="96" t="s">
        <v>19</v>
      </c>
      <c r="B24" s="99">
        <f>SUM(number!C27:U27)</f>
        <v>22670</v>
      </c>
      <c r="C24" s="102">
        <f>SUM(number!C27:G27)</f>
        <v>16410</v>
      </c>
      <c r="D24" s="103">
        <f>SUM(number!H27:K27)</f>
        <v>1588</v>
      </c>
      <c r="E24" s="103">
        <f>SUM(number!L27:P27)</f>
        <v>1806</v>
      </c>
      <c r="F24" s="103">
        <f>SUM(number!Q27:S27)</f>
        <v>2259</v>
      </c>
      <c r="G24" s="103">
        <f>SUM(number!T27:U27)</f>
        <v>607</v>
      </c>
      <c r="H24" s="106">
        <f t="shared" si="3"/>
        <v>72.386413762681954</v>
      </c>
      <c r="I24" s="106">
        <f t="shared" si="4"/>
        <v>7.0048522276135863</v>
      </c>
      <c r="J24" s="106">
        <f t="shared" si="5"/>
        <v>7.9664755183061322</v>
      </c>
      <c r="K24" s="106">
        <f t="shared" si="6"/>
        <v>9.964711071901192</v>
      </c>
      <c r="L24" s="106">
        <f t="shared" si="7"/>
        <v>2.6775474194971327</v>
      </c>
      <c r="M24" s="103">
        <f>SUM(number!D27:U27)</f>
        <v>7168</v>
      </c>
      <c r="N24" s="106">
        <f t="shared" si="8"/>
        <v>31.618879576532859</v>
      </c>
      <c r="O24" s="103">
        <f>SUM(number!D27:G27)</f>
        <v>908</v>
      </c>
      <c r="P24" s="107">
        <f t="shared" si="9"/>
        <v>4.0052933392148216</v>
      </c>
      <c r="Q24" s="18"/>
      <c r="R24" s="18"/>
      <c r="S24" s="18"/>
      <c r="T24" s="18"/>
      <c r="U24" s="9"/>
      <c r="V24" s="9"/>
      <c r="W24" s="38"/>
    </row>
    <row r="25" spans="1:23" ht="13" x14ac:dyDescent="0.3">
      <c r="A25" s="96" t="s">
        <v>20</v>
      </c>
      <c r="B25" s="99">
        <f>SUM(number!C28:U28)</f>
        <v>21172</v>
      </c>
      <c r="C25" s="102">
        <f>SUM(number!C28:G28)</f>
        <v>12117</v>
      </c>
      <c r="D25" s="103">
        <f>SUM(number!H28:K28)</f>
        <v>1099</v>
      </c>
      <c r="E25" s="103">
        <f>SUM(number!L28:P28)</f>
        <v>5975</v>
      </c>
      <c r="F25" s="103">
        <f>SUM(number!Q28:S28)</f>
        <v>1093</v>
      </c>
      <c r="G25" s="103">
        <f>SUM(number!T28:U28)</f>
        <v>888</v>
      </c>
      <c r="H25" s="106">
        <f t="shared" si="3"/>
        <v>57.231248819195166</v>
      </c>
      <c r="I25" s="106">
        <f t="shared" si="4"/>
        <v>5.1908180615907806</v>
      </c>
      <c r="J25" s="106">
        <f t="shared" si="5"/>
        <v>28.221235594180992</v>
      </c>
      <c r="K25" s="106">
        <f t="shared" si="6"/>
        <v>5.1624787455129422</v>
      </c>
      <c r="L25" s="106">
        <f t="shared" si="7"/>
        <v>4.1942187795201207</v>
      </c>
      <c r="M25" s="103">
        <f>SUM(number!D28:U28)</f>
        <v>10205</v>
      </c>
      <c r="N25" s="106">
        <f t="shared" si="8"/>
        <v>48.200453429057241</v>
      </c>
      <c r="O25" s="103">
        <f>SUM(number!D28:G28)</f>
        <v>1150</v>
      </c>
      <c r="P25" s="107">
        <f t="shared" si="9"/>
        <v>5.4317022482524093</v>
      </c>
      <c r="Q25" s="18"/>
      <c r="R25" s="18"/>
      <c r="S25" s="18"/>
      <c r="T25" s="18"/>
      <c r="U25" s="9"/>
      <c r="V25" s="9"/>
      <c r="W25" s="38"/>
    </row>
    <row r="26" spans="1:23" ht="13" x14ac:dyDescent="0.3">
      <c r="A26" s="96" t="s">
        <v>59</v>
      </c>
      <c r="B26" s="99">
        <f>SUM(number!C29:U29)</f>
        <v>12469</v>
      </c>
      <c r="C26" s="102">
        <f>SUM(number!C29:G29)</f>
        <v>1358</v>
      </c>
      <c r="D26" s="103">
        <f>SUM(number!H29:K29)</f>
        <v>515</v>
      </c>
      <c r="E26" s="103">
        <f>SUM(number!L29:P29)</f>
        <v>6511</v>
      </c>
      <c r="F26" s="103">
        <f>SUM(number!Q29:S29)</f>
        <v>3501</v>
      </c>
      <c r="G26" s="103">
        <f>SUM(number!T29:U29)</f>
        <v>584</v>
      </c>
      <c r="H26" s="106">
        <f t="shared" si="3"/>
        <v>10.891009704066084</v>
      </c>
      <c r="I26" s="106">
        <f t="shared" si="4"/>
        <v>4.130243002646564</v>
      </c>
      <c r="J26" s="106">
        <f t="shared" si="5"/>
        <v>52.217499398508302</v>
      </c>
      <c r="K26" s="106">
        <f t="shared" si="6"/>
        <v>28.077632528671103</v>
      </c>
      <c r="L26" s="106">
        <f t="shared" si="7"/>
        <v>4.6836153661079472</v>
      </c>
      <c r="M26" s="103">
        <f>SUM(number!D29:U29)</f>
        <v>11661</v>
      </c>
      <c r="N26" s="106">
        <f t="shared" si="8"/>
        <v>93.519929424973938</v>
      </c>
      <c r="O26" s="103">
        <f>SUM(number!D29:G29)</f>
        <v>550</v>
      </c>
      <c r="P26" s="107">
        <f t="shared" si="9"/>
        <v>4.4109391290400195</v>
      </c>
      <c r="Q26" s="18"/>
      <c r="R26" s="18"/>
      <c r="S26" s="18"/>
      <c r="T26" s="18"/>
      <c r="U26" s="9"/>
      <c r="V26" s="9"/>
      <c r="W26" s="38"/>
    </row>
    <row r="27" spans="1:23" ht="13" x14ac:dyDescent="0.3">
      <c r="A27" s="96" t="s">
        <v>60</v>
      </c>
      <c r="B27" s="99">
        <f>SUM(number!C30:U30)</f>
        <v>15054</v>
      </c>
      <c r="C27" s="102">
        <f>SUM(number!C30:G30)</f>
        <v>3061</v>
      </c>
      <c r="D27" s="103">
        <f>SUM(number!H30:K30)</f>
        <v>849</v>
      </c>
      <c r="E27" s="103">
        <f>SUM(number!L30:P30)</f>
        <v>5955</v>
      </c>
      <c r="F27" s="103">
        <f>SUM(number!Q30:S30)</f>
        <v>3624</v>
      </c>
      <c r="G27" s="103">
        <f>SUM(number!T30:U30)</f>
        <v>1565</v>
      </c>
      <c r="H27" s="106">
        <f t="shared" si="3"/>
        <v>20.333466188388467</v>
      </c>
      <c r="I27" s="106">
        <f t="shared" si="4"/>
        <v>5.639697090474292</v>
      </c>
      <c r="J27" s="106">
        <f t="shared" si="5"/>
        <v>39.557592666400957</v>
      </c>
      <c r="K27" s="106">
        <f t="shared" si="6"/>
        <v>24.073335990434437</v>
      </c>
      <c r="L27" s="106">
        <f t="shared" si="7"/>
        <v>10.395908064301846</v>
      </c>
      <c r="M27" s="103">
        <f>SUM(number!D30:U30)</f>
        <v>13007</v>
      </c>
      <c r="N27" s="106">
        <f t="shared" si="8"/>
        <v>86.402285106948312</v>
      </c>
      <c r="O27" s="103">
        <f>SUM(number!D30:G30)</f>
        <v>1014</v>
      </c>
      <c r="P27" s="107">
        <f t="shared" si="9"/>
        <v>6.7357512953367875</v>
      </c>
      <c r="Q27" s="18"/>
      <c r="R27" s="18"/>
      <c r="S27" s="18"/>
      <c r="T27" s="18"/>
      <c r="U27" s="9"/>
      <c r="V27" s="9"/>
      <c r="W27" s="38"/>
    </row>
    <row r="28" spans="1:23" ht="13" x14ac:dyDescent="0.3">
      <c r="A28" s="96" t="s">
        <v>35</v>
      </c>
      <c r="B28" s="99">
        <f>SUM(number!C31:U31)</f>
        <v>12984</v>
      </c>
      <c r="C28" s="102">
        <f>SUM(number!C31:G31)</f>
        <v>1151</v>
      </c>
      <c r="D28" s="103">
        <f>SUM(number!H31:K31)</f>
        <v>450</v>
      </c>
      <c r="E28" s="103">
        <f>SUM(number!L31:P31)</f>
        <v>7952</v>
      </c>
      <c r="F28" s="103">
        <f>SUM(number!Q31:S31)</f>
        <v>2372</v>
      </c>
      <c r="G28" s="103">
        <f>SUM(number!T31:U31)</f>
        <v>1059</v>
      </c>
      <c r="H28" s="106">
        <f t="shared" si="3"/>
        <v>8.8647566235366604</v>
      </c>
      <c r="I28" s="106">
        <f t="shared" si="4"/>
        <v>3.4658040665434382</v>
      </c>
      <c r="J28" s="106">
        <f t="shared" si="5"/>
        <v>61.244608749229826</v>
      </c>
      <c r="K28" s="106">
        <f t="shared" si="6"/>
        <v>18.268638324091189</v>
      </c>
      <c r="L28" s="106">
        <f t="shared" si="7"/>
        <v>8.1561922365988906</v>
      </c>
      <c r="M28" s="103">
        <f>SUM(number!D31:U31)</f>
        <v>12183</v>
      </c>
      <c r="N28" s="106">
        <f t="shared" si="8"/>
        <v>93.830868761552679</v>
      </c>
      <c r="O28" s="103">
        <f>SUM(number!D31:G31)</f>
        <v>350</v>
      </c>
      <c r="P28" s="107">
        <f t="shared" si="9"/>
        <v>2.6956253850893406</v>
      </c>
      <c r="Q28" s="18"/>
      <c r="R28" s="18"/>
      <c r="S28" s="18"/>
      <c r="T28" s="18"/>
      <c r="U28" s="9"/>
      <c r="V28" s="9"/>
      <c r="W28" s="38"/>
    </row>
    <row r="29" spans="1:23" ht="13" x14ac:dyDescent="0.3">
      <c r="A29" s="96" t="s">
        <v>61</v>
      </c>
      <c r="B29" s="99">
        <f>SUM(number!C32:U32)</f>
        <v>22377</v>
      </c>
      <c r="C29" s="102">
        <f>SUM(number!C32:G32)</f>
        <v>14880</v>
      </c>
      <c r="D29" s="103">
        <f>SUM(number!H32:K32)</f>
        <v>1253</v>
      </c>
      <c r="E29" s="103">
        <f>SUM(number!L32:P32)</f>
        <v>4162</v>
      </c>
      <c r="F29" s="103">
        <f>SUM(number!Q32:S32)</f>
        <v>1386</v>
      </c>
      <c r="G29" s="103">
        <f>SUM(number!T32:U32)</f>
        <v>696</v>
      </c>
      <c r="H29" s="106">
        <f t="shared" si="3"/>
        <v>66.496849443625152</v>
      </c>
      <c r="I29" s="106">
        <f t="shared" si="4"/>
        <v>5.5994994860794565</v>
      </c>
      <c r="J29" s="106">
        <f t="shared" si="5"/>
        <v>18.599454797336552</v>
      </c>
      <c r="K29" s="106">
        <f t="shared" si="6"/>
        <v>6.1938597667247626</v>
      </c>
      <c r="L29" s="106">
        <f t="shared" si="7"/>
        <v>3.1103365062340798</v>
      </c>
      <c r="M29" s="103">
        <f>SUM(number!D32:U32)</f>
        <v>9171</v>
      </c>
      <c r="N29" s="106">
        <f t="shared" si="8"/>
        <v>40.984046118782679</v>
      </c>
      <c r="O29" s="103">
        <f>SUM(number!D32:G32)</f>
        <v>1674</v>
      </c>
      <c r="P29" s="107">
        <f t="shared" si="9"/>
        <v>7.4808955624078299</v>
      </c>
      <c r="Q29" s="18"/>
      <c r="R29" s="18"/>
      <c r="S29" s="18"/>
      <c r="T29" s="18"/>
      <c r="U29" s="9"/>
      <c r="V29" s="9"/>
      <c r="W29" s="38"/>
    </row>
    <row r="30" spans="1:23" ht="13" x14ac:dyDescent="0.3">
      <c r="A30" s="96" t="s">
        <v>62</v>
      </c>
      <c r="B30" s="99">
        <f>SUM(number!C33:U33)</f>
        <v>19176</v>
      </c>
      <c r="C30" s="102">
        <f>SUM(number!C33:G33)</f>
        <v>15039</v>
      </c>
      <c r="D30" s="103">
        <f>SUM(number!H33:K33)</f>
        <v>1127</v>
      </c>
      <c r="E30" s="103">
        <f>SUM(number!L33:P33)</f>
        <v>1526</v>
      </c>
      <c r="F30" s="103">
        <f>SUM(number!Q33:S33)</f>
        <v>1088</v>
      </c>
      <c r="G30" s="103">
        <f>SUM(number!T33:U33)</f>
        <v>396</v>
      </c>
      <c r="H30" s="106">
        <f t="shared" si="3"/>
        <v>78.426157697121397</v>
      </c>
      <c r="I30" s="106">
        <f t="shared" si="4"/>
        <v>5.8771380892782643</v>
      </c>
      <c r="J30" s="106">
        <f t="shared" si="5"/>
        <v>7.9578639966624953</v>
      </c>
      <c r="K30" s="106">
        <f t="shared" si="6"/>
        <v>5.6737588652482271</v>
      </c>
      <c r="L30" s="106">
        <f t="shared" si="7"/>
        <v>2.0650813516896118</v>
      </c>
      <c r="M30" s="103">
        <f>SUM(number!D33:U33)</f>
        <v>5303</v>
      </c>
      <c r="N30" s="106">
        <f t="shared" si="8"/>
        <v>27.654359616186902</v>
      </c>
      <c r="O30" s="103">
        <f>SUM(number!D33:G33)</f>
        <v>1166</v>
      </c>
      <c r="P30" s="107">
        <f t="shared" si="9"/>
        <v>6.0805173133083024</v>
      </c>
      <c r="Q30" s="18"/>
      <c r="R30" s="18"/>
      <c r="S30" s="18"/>
      <c r="T30" s="18"/>
      <c r="U30" s="9"/>
      <c r="V30" s="9"/>
      <c r="W30" s="38"/>
    </row>
    <row r="31" spans="1:23" ht="13" x14ac:dyDescent="0.3">
      <c r="A31" s="96" t="s">
        <v>63</v>
      </c>
      <c r="B31" s="99">
        <f>SUM(number!C34:U34)</f>
        <v>18792</v>
      </c>
      <c r="C31" s="102">
        <f>SUM(number!C34:G34)</f>
        <v>12406</v>
      </c>
      <c r="D31" s="103">
        <f>SUM(number!H34:K34)</f>
        <v>1088</v>
      </c>
      <c r="E31" s="103">
        <f>SUM(number!L34:P34)</f>
        <v>3785</v>
      </c>
      <c r="F31" s="103">
        <f>SUM(number!Q34:S34)</f>
        <v>993</v>
      </c>
      <c r="G31" s="103">
        <f>SUM(number!T34:U34)</f>
        <v>520</v>
      </c>
      <c r="H31" s="106">
        <f t="shared" si="3"/>
        <v>66.017454235845037</v>
      </c>
      <c r="I31" s="106">
        <f t="shared" si="4"/>
        <v>5.7896977437207324</v>
      </c>
      <c r="J31" s="106">
        <f t="shared" si="5"/>
        <v>20.141549595572585</v>
      </c>
      <c r="K31" s="106">
        <f t="shared" si="6"/>
        <v>5.284163473818646</v>
      </c>
      <c r="L31" s="106">
        <f t="shared" si="7"/>
        <v>2.7671349510429972</v>
      </c>
      <c r="M31" s="103">
        <f>SUM(number!D34:U34)</f>
        <v>7758</v>
      </c>
      <c r="N31" s="106">
        <f t="shared" si="8"/>
        <v>41.283524904214559</v>
      </c>
      <c r="O31" s="103">
        <f>SUM(number!D34:G34)</f>
        <v>1372</v>
      </c>
      <c r="P31" s="107">
        <f t="shared" si="9"/>
        <v>7.3009791400595994</v>
      </c>
      <c r="Q31" s="18"/>
      <c r="R31" s="18"/>
      <c r="S31" s="18"/>
      <c r="T31" s="18"/>
      <c r="U31" s="9"/>
      <c r="V31" s="9"/>
      <c r="W31" s="38"/>
    </row>
    <row r="32" spans="1:23" ht="13" x14ac:dyDescent="0.3">
      <c r="A32" s="96" t="s">
        <v>64</v>
      </c>
      <c r="B32" s="99">
        <f>SUM(number!C35:U35)</f>
        <v>22383</v>
      </c>
      <c r="C32" s="102">
        <f>SUM(number!C35:G35)</f>
        <v>7319</v>
      </c>
      <c r="D32" s="103">
        <f>SUM(number!H35:K35)</f>
        <v>948</v>
      </c>
      <c r="E32" s="103">
        <f>SUM(number!L35:P35)</f>
        <v>11100</v>
      </c>
      <c r="F32" s="103">
        <f>SUM(number!Q35:S35)</f>
        <v>2160</v>
      </c>
      <c r="G32" s="103">
        <f>SUM(number!T35:U35)</f>
        <v>856</v>
      </c>
      <c r="H32" s="106">
        <f t="shared" si="3"/>
        <v>32.69892328999687</v>
      </c>
      <c r="I32" s="106">
        <f t="shared" si="4"/>
        <v>4.2353571907251037</v>
      </c>
      <c r="J32" s="106">
        <f t="shared" si="5"/>
        <v>49.59120761292052</v>
      </c>
      <c r="K32" s="106">
        <f t="shared" si="6"/>
        <v>9.6501809408926409</v>
      </c>
      <c r="L32" s="106">
        <f t="shared" si="7"/>
        <v>3.8243309654648616</v>
      </c>
      <c r="M32" s="103">
        <f>SUM(number!D35:U35)</f>
        <v>15810</v>
      </c>
      <c r="N32" s="106">
        <f t="shared" si="8"/>
        <v>70.63396327570031</v>
      </c>
      <c r="O32" s="103">
        <f>SUM(number!D35:G35)</f>
        <v>746</v>
      </c>
      <c r="P32" s="107">
        <f t="shared" si="9"/>
        <v>3.3328865656971809</v>
      </c>
      <c r="Q32" s="18"/>
      <c r="R32" s="18"/>
      <c r="S32" s="18"/>
      <c r="T32" s="18"/>
      <c r="U32" s="9"/>
      <c r="V32" s="9"/>
      <c r="W32" s="38"/>
    </row>
    <row r="33" spans="1:23" ht="13" x14ac:dyDescent="0.3">
      <c r="A33" s="96" t="s">
        <v>65</v>
      </c>
      <c r="B33" s="99">
        <f>SUM(number!C36:U36)</f>
        <v>9932</v>
      </c>
      <c r="C33" s="102">
        <f>SUM(number!C36:G36)</f>
        <v>7905</v>
      </c>
      <c r="D33" s="103">
        <f>SUM(number!H36:K36)</f>
        <v>857</v>
      </c>
      <c r="E33" s="103">
        <f>SUM(number!L36:P36)</f>
        <v>261</v>
      </c>
      <c r="F33" s="103">
        <f>SUM(number!Q36:S36)</f>
        <v>804</v>
      </c>
      <c r="G33" s="103">
        <f>SUM(number!T36:U36)</f>
        <v>105</v>
      </c>
      <c r="H33" s="106">
        <f t="shared" si="3"/>
        <v>79.59122029802657</v>
      </c>
      <c r="I33" s="106">
        <f t="shared" si="4"/>
        <v>8.6286749899315343</v>
      </c>
      <c r="J33" s="106">
        <f t="shared" si="5"/>
        <v>2.6278695126862668</v>
      </c>
      <c r="K33" s="106">
        <f t="shared" si="6"/>
        <v>8.0950463149416034</v>
      </c>
      <c r="L33" s="106">
        <f t="shared" si="7"/>
        <v>1.0571888844140154</v>
      </c>
      <c r="M33" s="103">
        <f>SUM(number!D36:U36)</f>
        <v>2423</v>
      </c>
      <c r="N33" s="106">
        <f t="shared" si="8"/>
        <v>24.395892066049136</v>
      </c>
      <c r="O33" s="103">
        <f>SUM(number!D36:G36)</f>
        <v>396</v>
      </c>
      <c r="P33" s="107">
        <f t="shared" si="9"/>
        <v>3.9871123640757151</v>
      </c>
      <c r="Q33" s="18"/>
      <c r="R33" s="18"/>
      <c r="S33" s="18"/>
      <c r="T33" s="18"/>
      <c r="U33" s="9"/>
      <c r="V33" s="9"/>
      <c r="W33" s="38"/>
    </row>
    <row r="34" spans="1:23" ht="13" x14ac:dyDescent="0.3">
      <c r="A34" s="96" t="s">
        <v>66</v>
      </c>
      <c r="B34" s="99">
        <f>SUM(number!C37:U37)</f>
        <v>11643</v>
      </c>
      <c r="C34" s="102">
        <f>SUM(number!C37:G37)</f>
        <v>8448</v>
      </c>
      <c r="D34" s="103">
        <f>SUM(number!H37:K37)</f>
        <v>741</v>
      </c>
      <c r="E34" s="103">
        <f>SUM(number!L37:P37)</f>
        <v>1113</v>
      </c>
      <c r="F34" s="103">
        <f>SUM(number!Q37:S37)</f>
        <v>1014</v>
      </c>
      <c r="G34" s="103">
        <f>SUM(number!T37:U37)</f>
        <v>327</v>
      </c>
      <c r="H34" s="106">
        <f t="shared" si="3"/>
        <v>72.558618912651369</v>
      </c>
      <c r="I34" s="106">
        <f t="shared" si="4"/>
        <v>6.3643390878639527</v>
      </c>
      <c r="J34" s="106">
        <f t="shared" si="5"/>
        <v>9.5593919093017252</v>
      </c>
      <c r="K34" s="106">
        <f t="shared" si="6"/>
        <v>8.709095593919093</v>
      </c>
      <c r="L34" s="106">
        <f t="shared" si="7"/>
        <v>2.8085544962638496</v>
      </c>
      <c r="M34" s="103">
        <f>SUM(number!D37:U37)</f>
        <v>3729</v>
      </c>
      <c r="N34" s="106">
        <f t="shared" si="8"/>
        <v>32.027827879412527</v>
      </c>
      <c r="O34" s="103">
        <f>SUM(number!D37:G37)</f>
        <v>534</v>
      </c>
      <c r="P34" s="107">
        <f t="shared" si="9"/>
        <v>4.5864467920639012</v>
      </c>
      <c r="Q34" s="18"/>
      <c r="R34" s="18"/>
      <c r="S34" s="18"/>
      <c r="T34" s="18"/>
      <c r="U34" s="9"/>
      <c r="V34" s="9"/>
      <c r="W34" s="38"/>
    </row>
    <row r="35" spans="1:23" ht="13" x14ac:dyDescent="0.3">
      <c r="A35" s="96" t="s">
        <v>8</v>
      </c>
      <c r="B35" s="99">
        <f>SUM(number!C38:U38)</f>
        <v>18728</v>
      </c>
      <c r="C35" s="102">
        <f>SUM(number!C38:G38)</f>
        <v>8942</v>
      </c>
      <c r="D35" s="103">
        <f>SUM(number!H38:K38)</f>
        <v>993</v>
      </c>
      <c r="E35" s="103">
        <f>SUM(number!L38:P38)</f>
        <v>5647</v>
      </c>
      <c r="F35" s="103">
        <f>SUM(number!Q38:S38)</f>
        <v>1817</v>
      </c>
      <c r="G35" s="103">
        <f>SUM(number!T38:U38)</f>
        <v>1329</v>
      </c>
      <c r="H35" s="106">
        <f t="shared" si="3"/>
        <v>47.74668944895344</v>
      </c>
      <c r="I35" s="106">
        <f t="shared" si="4"/>
        <v>5.3022212729602733</v>
      </c>
      <c r="J35" s="106">
        <f t="shared" si="5"/>
        <v>30.152712516018799</v>
      </c>
      <c r="K35" s="106">
        <f t="shared" si="6"/>
        <v>9.7020504058094836</v>
      </c>
      <c r="L35" s="106">
        <f t="shared" si="7"/>
        <v>7.0963263562580092</v>
      </c>
      <c r="M35" s="103">
        <f>SUM(number!D38:U38)</f>
        <v>11444</v>
      </c>
      <c r="N35" s="106">
        <f t="shared" si="8"/>
        <v>61.106364801366944</v>
      </c>
      <c r="O35" s="103">
        <f>SUM(number!D38:G38)</f>
        <v>1658</v>
      </c>
      <c r="P35" s="107">
        <f t="shared" si="9"/>
        <v>8.8530542503203762</v>
      </c>
      <c r="Q35" s="18"/>
      <c r="R35" s="18"/>
      <c r="S35" s="18"/>
      <c r="T35" s="18"/>
      <c r="U35" s="9"/>
      <c r="V35" s="9"/>
      <c r="W35" s="38"/>
    </row>
    <row r="36" spans="1:23" ht="13" x14ac:dyDescent="0.3">
      <c r="A36" s="96" t="s">
        <v>9</v>
      </c>
      <c r="B36" s="99">
        <f>SUM(number!C39:U39)</f>
        <v>21549</v>
      </c>
      <c r="C36" s="102">
        <f>SUM(number!C39:G39)</f>
        <v>14190</v>
      </c>
      <c r="D36" s="103">
        <f>SUM(number!H39:K39)</f>
        <v>1303</v>
      </c>
      <c r="E36" s="103">
        <f>SUM(number!L39:P39)</f>
        <v>2801</v>
      </c>
      <c r="F36" s="103">
        <f>SUM(number!Q39:S39)</f>
        <v>2809</v>
      </c>
      <c r="G36" s="103">
        <f>SUM(number!T39:U39)</f>
        <v>446</v>
      </c>
      <c r="H36" s="106">
        <f t="shared" si="3"/>
        <v>65.849923430321581</v>
      </c>
      <c r="I36" s="106">
        <f t="shared" si="4"/>
        <v>6.0466843008956337</v>
      </c>
      <c r="J36" s="106">
        <f t="shared" si="5"/>
        <v>12.998282982969048</v>
      </c>
      <c r="K36" s="106">
        <f t="shared" si="6"/>
        <v>13.035407675530186</v>
      </c>
      <c r="L36" s="106">
        <f t="shared" si="7"/>
        <v>2.0697016102835399</v>
      </c>
      <c r="M36" s="103">
        <f>SUM(number!D39:U39)</f>
        <v>9713</v>
      </c>
      <c r="N36" s="106">
        <f t="shared" si="8"/>
        <v>45.074017355793771</v>
      </c>
      <c r="O36" s="103">
        <f>SUM(number!D39:G39)</f>
        <v>2354</v>
      </c>
      <c r="P36" s="107">
        <f t="shared" si="9"/>
        <v>10.923940786115365</v>
      </c>
      <c r="Q36" s="18"/>
      <c r="R36" s="18"/>
      <c r="S36" s="18"/>
      <c r="T36" s="18"/>
      <c r="U36" s="9"/>
      <c r="V36" s="9"/>
      <c r="W36" s="38"/>
    </row>
    <row r="37" spans="1:23" ht="13" x14ac:dyDescent="0.3">
      <c r="A37" s="96" t="s">
        <v>67</v>
      </c>
      <c r="B37" s="99">
        <f>SUM(number!C40:U40)</f>
        <v>12660</v>
      </c>
      <c r="C37" s="102">
        <f>SUM(number!C40:G40)</f>
        <v>10050</v>
      </c>
      <c r="D37" s="103">
        <f>SUM(number!H40:K40)</f>
        <v>849</v>
      </c>
      <c r="E37" s="103">
        <f>SUM(number!L40:P40)</f>
        <v>533</v>
      </c>
      <c r="F37" s="103">
        <f>SUM(number!Q40:S40)</f>
        <v>1047</v>
      </c>
      <c r="G37" s="103">
        <f>SUM(number!T40:U40)</f>
        <v>181</v>
      </c>
      <c r="H37" s="106">
        <f t="shared" si="3"/>
        <v>79.383886255924168</v>
      </c>
      <c r="I37" s="106">
        <f t="shared" si="4"/>
        <v>6.7061611374407581</v>
      </c>
      <c r="J37" s="106">
        <f t="shared" si="5"/>
        <v>4.2101105845181674</v>
      </c>
      <c r="K37" s="106">
        <f t="shared" si="6"/>
        <v>8.270142180094787</v>
      </c>
      <c r="L37" s="106">
        <f t="shared" si="7"/>
        <v>1.4296998420221168</v>
      </c>
      <c r="M37" s="103">
        <f>SUM(number!D40:U40)</f>
        <v>3050</v>
      </c>
      <c r="N37" s="106">
        <f t="shared" si="8"/>
        <v>24.091627172195892</v>
      </c>
      <c r="O37" s="103">
        <f>SUM(number!D40:G40)</f>
        <v>440</v>
      </c>
      <c r="P37" s="107">
        <f t="shared" si="9"/>
        <v>3.4755134281200633</v>
      </c>
      <c r="Q37" s="18"/>
      <c r="R37" s="18"/>
      <c r="S37" s="18"/>
      <c r="T37" s="18"/>
      <c r="U37" s="9"/>
      <c r="V37" s="9"/>
      <c r="W37" s="38"/>
    </row>
    <row r="38" spans="1:23" ht="13" x14ac:dyDescent="0.3">
      <c r="A38" s="96" t="s">
        <v>68</v>
      </c>
      <c r="B38" s="99">
        <f>SUM(number!C41:U41)</f>
        <v>11499</v>
      </c>
      <c r="C38" s="102">
        <f>SUM(number!C41:G41)</f>
        <v>6598</v>
      </c>
      <c r="D38" s="103">
        <f>SUM(number!H41:K41)</f>
        <v>609</v>
      </c>
      <c r="E38" s="103">
        <f>SUM(number!L41:P41)</f>
        <v>2898</v>
      </c>
      <c r="F38" s="103">
        <f>SUM(number!Q41:S41)</f>
        <v>1051</v>
      </c>
      <c r="G38" s="103">
        <f>SUM(number!T41:U41)</f>
        <v>343</v>
      </c>
      <c r="H38" s="106">
        <f t="shared" si="3"/>
        <v>57.37890251326202</v>
      </c>
      <c r="I38" s="106">
        <f t="shared" si="4"/>
        <v>5.2961127054526473</v>
      </c>
      <c r="J38" s="106">
        <f t="shared" si="5"/>
        <v>25.202191494912601</v>
      </c>
      <c r="K38" s="106">
        <f t="shared" si="6"/>
        <v>9.1399252108879026</v>
      </c>
      <c r="L38" s="106">
        <f t="shared" si="7"/>
        <v>2.9828680754848245</v>
      </c>
      <c r="M38" s="103">
        <f>SUM(number!D41:U41)</f>
        <v>5476</v>
      </c>
      <c r="N38" s="106">
        <f t="shared" si="8"/>
        <v>47.621532307157146</v>
      </c>
      <c r="O38" s="103">
        <f>SUM(number!D41:G41)</f>
        <v>575</v>
      </c>
      <c r="P38" s="107">
        <f t="shared" si="9"/>
        <v>5.0004348204191666</v>
      </c>
      <c r="Q38" s="18"/>
      <c r="R38" s="18"/>
      <c r="S38" s="18"/>
      <c r="T38" s="18"/>
      <c r="U38" s="9"/>
      <c r="V38" s="9"/>
      <c r="W38" s="38"/>
    </row>
    <row r="39" spans="1:23" ht="13" x14ac:dyDescent="0.3">
      <c r="A39" s="96" t="s">
        <v>69</v>
      </c>
      <c r="B39" s="99">
        <f>SUM(number!C42:U42)</f>
        <v>24529</v>
      </c>
      <c r="C39" s="102">
        <f>SUM(number!C42:G42)</f>
        <v>12666</v>
      </c>
      <c r="D39" s="103">
        <f>SUM(number!H42:K42)</f>
        <v>1479</v>
      </c>
      <c r="E39" s="103">
        <f>SUM(number!L42:P42)</f>
        <v>7541</v>
      </c>
      <c r="F39" s="103">
        <f>SUM(number!Q42:S42)</f>
        <v>2043</v>
      </c>
      <c r="G39" s="103">
        <f>SUM(number!T42:U42)</f>
        <v>800</v>
      </c>
      <c r="H39" s="106">
        <f t="shared" si="3"/>
        <v>51.636838028456111</v>
      </c>
      <c r="I39" s="106">
        <f t="shared" si="4"/>
        <v>6.0295976191446856</v>
      </c>
      <c r="J39" s="106">
        <f t="shared" si="5"/>
        <v>30.743201924252929</v>
      </c>
      <c r="K39" s="106">
        <f t="shared" si="6"/>
        <v>8.3289167923682168</v>
      </c>
      <c r="L39" s="106">
        <f t="shared" si="7"/>
        <v>3.2614456357780583</v>
      </c>
      <c r="M39" s="103">
        <f>SUM(number!D42:U42)</f>
        <v>12964</v>
      </c>
      <c r="N39" s="106">
        <f t="shared" si="8"/>
        <v>52.851726527783441</v>
      </c>
      <c r="O39" s="103">
        <f>SUM(number!D42:G42)</f>
        <v>1101</v>
      </c>
      <c r="P39" s="107">
        <f t="shared" si="9"/>
        <v>4.4885645562395533</v>
      </c>
      <c r="Q39" s="18"/>
      <c r="R39" s="18"/>
      <c r="S39" s="18"/>
      <c r="T39" s="18"/>
      <c r="U39" s="9"/>
      <c r="V39" s="9"/>
      <c r="W39" s="38"/>
    </row>
    <row r="40" spans="1:23" ht="13" x14ac:dyDescent="0.3">
      <c r="A40" s="96" t="s">
        <v>70</v>
      </c>
      <c r="B40" s="99">
        <f>SUM(number!C43:U43)</f>
        <v>10499</v>
      </c>
      <c r="C40" s="102">
        <f>SUM(number!C43:G43)</f>
        <v>4559</v>
      </c>
      <c r="D40" s="103">
        <f>SUM(number!H43:K43)</f>
        <v>607</v>
      </c>
      <c r="E40" s="103">
        <f>SUM(number!L43:P43)</f>
        <v>3046</v>
      </c>
      <c r="F40" s="103">
        <f>SUM(number!Q43:S43)</f>
        <v>1867</v>
      </c>
      <c r="G40" s="103">
        <f>SUM(number!T43:U43)</f>
        <v>420</v>
      </c>
      <c r="H40" s="106">
        <f t="shared" si="3"/>
        <v>43.423183160300979</v>
      </c>
      <c r="I40" s="106">
        <f t="shared" si="4"/>
        <v>5.781503000285741</v>
      </c>
      <c r="J40" s="106">
        <f t="shared" si="5"/>
        <v>29.012286884465187</v>
      </c>
      <c r="K40" s="106">
        <f t="shared" si="6"/>
        <v>17.782645966282505</v>
      </c>
      <c r="L40" s="106">
        <f t="shared" si="7"/>
        <v>4.0003809886655874</v>
      </c>
      <c r="M40" s="103">
        <f>SUM(number!D43:U43)</f>
        <v>6980</v>
      </c>
      <c r="N40" s="106">
        <f t="shared" si="8"/>
        <v>66.482522144966183</v>
      </c>
      <c r="O40" s="103">
        <f>SUM(number!D43:G43)</f>
        <v>1040</v>
      </c>
      <c r="P40" s="107">
        <f t="shared" si="9"/>
        <v>9.9057053052671673</v>
      </c>
      <c r="Q40" s="18"/>
      <c r="R40" s="18"/>
      <c r="S40" s="18"/>
      <c r="T40" s="18"/>
      <c r="U40" s="9"/>
      <c r="V40" s="9"/>
      <c r="W40" s="38"/>
    </row>
    <row r="41" spans="1:23" ht="13" x14ac:dyDescent="0.3">
      <c r="A41" s="96" t="s">
        <v>71</v>
      </c>
      <c r="B41" s="99">
        <f>SUM(number!C44:U44)</f>
        <v>24553</v>
      </c>
      <c r="C41" s="102">
        <f>SUM(number!C44:G44)</f>
        <v>6882</v>
      </c>
      <c r="D41" s="103">
        <f>SUM(number!H44:K44)</f>
        <v>845</v>
      </c>
      <c r="E41" s="103">
        <f>SUM(number!L44:P44)</f>
        <v>14606</v>
      </c>
      <c r="F41" s="103">
        <f>SUM(number!Q44:S44)</f>
        <v>933</v>
      </c>
      <c r="G41" s="103">
        <f>SUM(number!T44:U44)</f>
        <v>1287</v>
      </c>
      <c r="H41" s="106">
        <f t="shared" si="3"/>
        <v>28.029161405938176</v>
      </c>
      <c r="I41" s="106">
        <f t="shared" si="4"/>
        <v>3.4415346393516066</v>
      </c>
      <c r="J41" s="106">
        <f t="shared" si="5"/>
        <v>59.48763898505274</v>
      </c>
      <c r="K41" s="106">
        <f t="shared" si="6"/>
        <v>3.7999429804911826</v>
      </c>
      <c r="L41" s="106">
        <f t="shared" si="7"/>
        <v>5.2417219891662929</v>
      </c>
      <c r="M41" s="103">
        <f>SUM(number!D44:U44)</f>
        <v>18929</v>
      </c>
      <c r="N41" s="106">
        <f t="shared" si="8"/>
        <v>77.0944487435344</v>
      </c>
      <c r="O41" s="103">
        <f>SUM(number!D44:G44)</f>
        <v>1258</v>
      </c>
      <c r="P41" s="107">
        <f t="shared" si="9"/>
        <v>5.1236101494725697</v>
      </c>
      <c r="Q41" s="18"/>
      <c r="R41" s="18"/>
      <c r="S41" s="18"/>
      <c r="T41" s="18"/>
      <c r="U41" s="9"/>
      <c r="V41" s="9"/>
      <c r="W41" s="38"/>
    </row>
    <row r="42" spans="1:23" ht="13" x14ac:dyDescent="0.3">
      <c r="A42" s="96" t="s">
        <v>72</v>
      </c>
      <c r="B42" s="99">
        <f>SUM(number!C45:U45)</f>
        <v>10988</v>
      </c>
      <c r="C42" s="102">
        <f>SUM(number!C45:G45)</f>
        <v>5843</v>
      </c>
      <c r="D42" s="103">
        <f>SUM(number!H45:K45)</f>
        <v>427</v>
      </c>
      <c r="E42" s="103">
        <f>SUM(number!L45:P45)</f>
        <v>4137</v>
      </c>
      <c r="F42" s="103">
        <f>SUM(number!Q45:S45)</f>
        <v>208</v>
      </c>
      <c r="G42" s="103">
        <f>SUM(number!T45:U45)</f>
        <v>373</v>
      </c>
      <c r="H42" s="106">
        <f t="shared" si="3"/>
        <v>53.176192209683293</v>
      </c>
      <c r="I42" s="106">
        <f t="shared" si="4"/>
        <v>3.8860575172915905</v>
      </c>
      <c r="J42" s="106">
        <f t="shared" si="5"/>
        <v>37.650163815070989</v>
      </c>
      <c r="K42" s="106">
        <f t="shared" si="6"/>
        <v>1.8929741536221332</v>
      </c>
      <c r="L42" s="106">
        <f t="shared" si="7"/>
        <v>3.3946123043319987</v>
      </c>
      <c r="M42" s="103">
        <f>SUM(number!D45:U45)</f>
        <v>5933</v>
      </c>
      <c r="N42" s="106">
        <f t="shared" si="8"/>
        <v>53.995267564615943</v>
      </c>
      <c r="O42" s="103">
        <f>SUM(number!D45:G45)</f>
        <v>788</v>
      </c>
      <c r="P42" s="107">
        <f t="shared" si="9"/>
        <v>7.171459774299235</v>
      </c>
      <c r="Q42" s="18"/>
      <c r="R42" s="18"/>
      <c r="S42" s="18"/>
      <c r="T42" s="18"/>
      <c r="U42" s="9"/>
      <c r="V42" s="9"/>
      <c r="W42" s="38"/>
    </row>
    <row r="43" spans="1:23" ht="13" x14ac:dyDescent="0.3">
      <c r="A43" s="96" t="s">
        <v>73</v>
      </c>
      <c r="B43" s="99">
        <f>SUM(number!C46:U46)</f>
        <v>11818</v>
      </c>
      <c r="C43" s="102">
        <f>SUM(number!C46:G46)</f>
        <v>1034</v>
      </c>
      <c r="D43" s="103">
        <f>SUM(number!H46:K46)</f>
        <v>404</v>
      </c>
      <c r="E43" s="103">
        <f>SUM(number!L46:P46)</f>
        <v>7450</v>
      </c>
      <c r="F43" s="103">
        <f>SUM(number!Q46:S46)</f>
        <v>2159</v>
      </c>
      <c r="G43" s="103">
        <f>SUM(number!T46:U46)</f>
        <v>771</v>
      </c>
      <c r="H43" s="106">
        <f t="shared" si="3"/>
        <v>8.7493653748519211</v>
      </c>
      <c r="I43" s="106">
        <f t="shared" si="4"/>
        <v>3.4185141309866309</v>
      </c>
      <c r="J43" s="106">
        <f t="shared" si="5"/>
        <v>63.039431375867316</v>
      </c>
      <c r="K43" s="106">
        <f t="shared" si="6"/>
        <v>18.268742596039939</v>
      </c>
      <c r="L43" s="106">
        <f t="shared" si="7"/>
        <v>6.5239465222541888</v>
      </c>
      <c r="M43" s="103">
        <f>SUM(number!D46:U46)</f>
        <v>11221</v>
      </c>
      <c r="N43" s="106">
        <f t="shared" si="8"/>
        <v>94.948383821289568</v>
      </c>
      <c r="O43" s="103">
        <f>SUM(number!D46:G46)</f>
        <v>437</v>
      </c>
      <c r="P43" s="107">
        <f t="shared" si="9"/>
        <v>3.697749196141479</v>
      </c>
      <c r="Q43" s="18"/>
      <c r="R43" s="18"/>
      <c r="S43" s="18"/>
      <c r="T43" s="18"/>
      <c r="U43" s="9"/>
      <c r="V43" s="9"/>
      <c r="W43" s="38"/>
    </row>
    <row r="44" spans="1:23" ht="13" x14ac:dyDescent="0.3">
      <c r="A44" s="96" t="s">
        <v>31</v>
      </c>
      <c r="B44" s="99">
        <f>SUM(number!C47:U47)</f>
        <v>20399</v>
      </c>
      <c r="C44" s="102">
        <f>SUM(number!C47:G47)</f>
        <v>3725</v>
      </c>
      <c r="D44" s="103">
        <f>SUM(number!H47:K47)</f>
        <v>762</v>
      </c>
      <c r="E44" s="103">
        <f>SUM(number!L47:P47)</f>
        <v>11074</v>
      </c>
      <c r="F44" s="103">
        <f>SUM(number!Q47:S47)</f>
        <v>3289</v>
      </c>
      <c r="G44" s="103">
        <f>SUM(number!T47:U47)</f>
        <v>1549</v>
      </c>
      <c r="H44" s="106">
        <f t="shared" si="3"/>
        <v>18.260699053875189</v>
      </c>
      <c r="I44" s="106">
        <f t="shared" si="4"/>
        <v>3.7354772292759448</v>
      </c>
      <c r="J44" s="106">
        <f t="shared" si="5"/>
        <v>54.286974851708415</v>
      </c>
      <c r="K44" s="106">
        <f t="shared" si="6"/>
        <v>16.123339379381342</v>
      </c>
      <c r="L44" s="106">
        <f t="shared" si="7"/>
        <v>7.5935094857591059</v>
      </c>
      <c r="M44" s="103">
        <f>SUM(number!D47:U47)</f>
        <v>17807</v>
      </c>
      <c r="N44" s="106">
        <f t="shared" si="8"/>
        <v>87.29349477915585</v>
      </c>
      <c r="O44" s="103">
        <f>SUM(number!D47:G47)</f>
        <v>1133</v>
      </c>
      <c r="P44" s="107">
        <f t="shared" si="9"/>
        <v>5.5541938330310305</v>
      </c>
      <c r="Q44" s="18"/>
      <c r="R44" s="18"/>
      <c r="S44" s="18"/>
      <c r="T44" s="18"/>
      <c r="U44" s="9"/>
      <c r="V44" s="9"/>
      <c r="W44" s="38"/>
    </row>
    <row r="45" spans="1:23" ht="13" x14ac:dyDescent="0.3">
      <c r="A45" s="96" t="s">
        <v>21</v>
      </c>
      <c r="B45" s="99">
        <f>SUM(number!C48:U48)</f>
        <v>23002</v>
      </c>
      <c r="C45" s="102">
        <f>SUM(number!C48:G48)</f>
        <v>14013</v>
      </c>
      <c r="D45" s="103">
        <f>SUM(number!H48:K48)</f>
        <v>1470</v>
      </c>
      <c r="E45" s="103">
        <f>SUM(number!L48:P48)</f>
        <v>4170</v>
      </c>
      <c r="F45" s="103">
        <f>SUM(number!Q48:S48)</f>
        <v>2127</v>
      </c>
      <c r="G45" s="103">
        <f>SUM(number!T48:U48)</f>
        <v>1222</v>
      </c>
      <c r="H45" s="106">
        <f t="shared" si="3"/>
        <v>60.920789496565519</v>
      </c>
      <c r="I45" s="106">
        <f t="shared" si="4"/>
        <v>6.3907486305538646</v>
      </c>
      <c r="J45" s="106">
        <f t="shared" si="5"/>
        <v>18.128858360142598</v>
      </c>
      <c r="K45" s="106">
        <f t="shared" si="6"/>
        <v>9.2470219980871224</v>
      </c>
      <c r="L45" s="106">
        <f t="shared" si="7"/>
        <v>5.3125815146509003</v>
      </c>
      <c r="M45" s="103">
        <f>SUM(number!D48:U48)</f>
        <v>10976</v>
      </c>
      <c r="N45" s="106">
        <f t="shared" si="8"/>
        <v>47.717589774802192</v>
      </c>
      <c r="O45" s="103">
        <f>SUM(number!D48:G48)</f>
        <v>1987</v>
      </c>
      <c r="P45" s="107">
        <f t="shared" si="9"/>
        <v>8.6383792713677074</v>
      </c>
      <c r="Q45" s="18"/>
      <c r="R45" s="18"/>
      <c r="S45" s="18"/>
      <c r="T45" s="18"/>
      <c r="U45" s="9"/>
      <c r="V45" s="9"/>
      <c r="W45" s="38"/>
    </row>
    <row r="46" spans="1:23" ht="13" x14ac:dyDescent="0.3">
      <c r="A46" s="96" t="s">
        <v>74</v>
      </c>
      <c r="B46" s="99">
        <f>SUM(number!C49:U49)</f>
        <v>13393</v>
      </c>
      <c r="C46" s="102">
        <f>SUM(number!C49:G49)</f>
        <v>1739</v>
      </c>
      <c r="D46" s="103">
        <f>SUM(number!H49:K49)</f>
        <v>464</v>
      </c>
      <c r="E46" s="103">
        <f>SUM(number!L49:P49)</f>
        <v>8722</v>
      </c>
      <c r="F46" s="103">
        <f>SUM(number!Q49:S49)</f>
        <v>1362</v>
      </c>
      <c r="G46" s="103">
        <f>SUM(number!T49:U49)</f>
        <v>1106</v>
      </c>
      <c r="H46" s="106">
        <f t="shared" si="3"/>
        <v>12.98439483312178</v>
      </c>
      <c r="I46" s="106">
        <f t="shared" si="4"/>
        <v>3.4644963787052938</v>
      </c>
      <c r="J46" s="106">
        <f t="shared" si="5"/>
        <v>65.123572015231829</v>
      </c>
      <c r="K46" s="106">
        <f t="shared" si="6"/>
        <v>10.16949152542373</v>
      </c>
      <c r="L46" s="106">
        <f t="shared" si="7"/>
        <v>8.2580452475173587</v>
      </c>
      <c r="M46" s="103">
        <f>SUM(number!D49:U49)</f>
        <v>12023</v>
      </c>
      <c r="N46" s="106">
        <f t="shared" si="8"/>
        <v>89.770775778391695</v>
      </c>
      <c r="O46" s="103">
        <f>SUM(number!D49:G49)</f>
        <v>369</v>
      </c>
      <c r="P46" s="107">
        <f t="shared" si="9"/>
        <v>2.7551706115134773</v>
      </c>
      <c r="Q46" s="18"/>
      <c r="R46" s="18"/>
      <c r="S46" s="18"/>
      <c r="T46" s="18"/>
      <c r="U46" s="9"/>
      <c r="V46" s="9"/>
      <c r="W46" s="38"/>
    </row>
    <row r="47" spans="1:23" ht="13" x14ac:dyDescent="0.3">
      <c r="A47" s="96" t="s">
        <v>75</v>
      </c>
      <c r="B47" s="99">
        <f>SUM(number!C50:U50)</f>
        <v>10743</v>
      </c>
      <c r="C47" s="102">
        <f>SUM(number!C50:G50)</f>
        <v>8346</v>
      </c>
      <c r="D47" s="103">
        <f>SUM(number!H50:K50)</f>
        <v>517</v>
      </c>
      <c r="E47" s="103">
        <f>SUM(number!L50:P50)</f>
        <v>1195</v>
      </c>
      <c r="F47" s="103">
        <f>SUM(number!Q50:S50)</f>
        <v>496</v>
      </c>
      <c r="G47" s="103">
        <f>SUM(number!T50:U50)</f>
        <v>189</v>
      </c>
      <c r="H47" s="106">
        <f t="shared" si="3"/>
        <v>77.687796704831058</v>
      </c>
      <c r="I47" s="106">
        <f t="shared" si="4"/>
        <v>4.8124360048403609</v>
      </c>
      <c r="J47" s="106">
        <f t="shared" si="5"/>
        <v>11.123522293586522</v>
      </c>
      <c r="K47" s="106">
        <f t="shared" si="6"/>
        <v>4.6169598808526482</v>
      </c>
      <c r="L47" s="106">
        <f t="shared" si="7"/>
        <v>1.7592851158894165</v>
      </c>
      <c r="M47" s="103">
        <f>SUM(number!D50:U50)</f>
        <v>2820</v>
      </c>
      <c r="N47" s="106">
        <f t="shared" si="8"/>
        <v>26.24965093549288</v>
      </c>
      <c r="O47" s="103">
        <f>SUM(number!D50:G50)</f>
        <v>423</v>
      </c>
      <c r="P47" s="107">
        <f t="shared" si="9"/>
        <v>3.9374476403239314</v>
      </c>
      <c r="Q47" s="18"/>
      <c r="R47" s="18"/>
      <c r="S47" s="18"/>
      <c r="T47" s="18"/>
      <c r="U47" s="9"/>
      <c r="V47" s="9"/>
      <c r="W47" s="38"/>
    </row>
    <row r="48" spans="1:23" ht="13" x14ac:dyDescent="0.3">
      <c r="A48" s="96" t="s">
        <v>76</v>
      </c>
      <c r="B48" s="99">
        <f>SUM(number!C51:U51)</f>
        <v>11313</v>
      </c>
      <c r="C48" s="102">
        <f>SUM(number!C51:G51)</f>
        <v>1598</v>
      </c>
      <c r="D48" s="103">
        <f>SUM(number!H51:K51)</f>
        <v>462</v>
      </c>
      <c r="E48" s="103">
        <f>SUM(number!L51:P51)</f>
        <v>6244</v>
      </c>
      <c r="F48" s="103">
        <f>SUM(number!Q51:S51)</f>
        <v>2193</v>
      </c>
      <c r="G48" s="103">
        <f>SUM(number!T51:U51)</f>
        <v>816</v>
      </c>
      <c r="H48" s="106">
        <f t="shared" si="3"/>
        <v>14.12534252629718</v>
      </c>
      <c r="I48" s="106">
        <f t="shared" si="4"/>
        <v>4.0837974012198348</v>
      </c>
      <c r="J48" s="106">
        <f t="shared" si="5"/>
        <v>55.193140634668083</v>
      </c>
      <c r="K48" s="106">
        <f t="shared" si="6"/>
        <v>19.384778573322727</v>
      </c>
      <c r="L48" s="106">
        <f t="shared" si="7"/>
        <v>7.2129408644921771</v>
      </c>
      <c r="M48" s="103">
        <f>SUM(number!D51:U51)</f>
        <v>10613</v>
      </c>
      <c r="N48" s="106">
        <f t="shared" si="8"/>
        <v>93.812428179969942</v>
      </c>
      <c r="O48" s="103">
        <f>SUM(number!D51:G51)</f>
        <v>898</v>
      </c>
      <c r="P48" s="107">
        <f t="shared" si="9"/>
        <v>7.9377707062671261</v>
      </c>
      <c r="Q48" s="18"/>
      <c r="R48" s="18"/>
      <c r="S48" s="18"/>
      <c r="T48" s="18"/>
      <c r="U48" s="9"/>
      <c r="V48" s="9"/>
      <c r="W48" s="38"/>
    </row>
    <row r="49" spans="1:23" ht="13" x14ac:dyDescent="0.3">
      <c r="A49" s="96" t="s">
        <v>77</v>
      </c>
      <c r="B49" s="99">
        <f>SUM(number!C52:U52)</f>
        <v>11642</v>
      </c>
      <c r="C49" s="102">
        <f>SUM(number!C52:G52)</f>
        <v>9250</v>
      </c>
      <c r="D49" s="103">
        <f>SUM(number!H52:K52)</f>
        <v>747</v>
      </c>
      <c r="E49" s="103">
        <f>SUM(number!L52:P52)</f>
        <v>597</v>
      </c>
      <c r="F49" s="103">
        <f>SUM(number!Q52:S52)</f>
        <v>807</v>
      </c>
      <c r="G49" s="103">
        <f>SUM(number!T52:U52)</f>
        <v>241</v>
      </c>
      <c r="H49" s="106">
        <f t="shared" si="3"/>
        <v>79.453702113038986</v>
      </c>
      <c r="I49" s="106">
        <f t="shared" si="4"/>
        <v>6.4164232949665001</v>
      </c>
      <c r="J49" s="106">
        <f t="shared" si="5"/>
        <v>5.1279848823226244</v>
      </c>
      <c r="K49" s="106">
        <f t="shared" si="6"/>
        <v>6.9317986600240511</v>
      </c>
      <c r="L49" s="106">
        <f t="shared" si="7"/>
        <v>2.0700910496478269</v>
      </c>
      <c r="M49" s="103">
        <f>SUM(number!D52:U52)</f>
        <v>2908</v>
      </c>
      <c r="N49" s="106">
        <f t="shared" si="8"/>
        <v>24.978526026455935</v>
      </c>
      <c r="O49" s="103">
        <f>SUM(number!D52:G52)</f>
        <v>516</v>
      </c>
      <c r="P49" s="107">
        <f t="shared" si="9"/>
        <v>4.4322281394949323</v>
      </c>
      <c r="Q49" s="18"/>
      <c r="R49" s="18"/>
      <c r="S49" s="18"/>
      <c r="T49" s="18"/>
      <c r="U49" s="9"/>
      <c r="V49" s="9"/>
      <c r="W49" s="38"/>
    </row>
    <row r="50" spans="1:23" ht="13" x14ac:dyDescent="0.3">
      <c r="A50" s="96" t="s">
        <v>78</v>
      </c>
      <c r="B50" s="99">
        <f>SUM(number!C53:U53)</f>
        <v>11580</v>
      </c>
      <c r="C50" s="102">
        <f>SUM(number!C53:G53)</f>
        <v>8491</v>
      </c>
      <c r="D50" s="103">
        <f>SUM(number!H53:K53)</f>
        <v>898</v>
      </c>
      <c r="E50" s="103">
        <f>SUM(number!L53:P53)</f>
        <v>798</v>
      </c>
      <c r="F50" s="103">
        <f>SUM(number!Q53:S53)</f>
        <v>1119</v>
      </c>
      <c r="G50" s="103">
        <f>SUM(number!T53:U53)</f>
        <v>274</v>
      </c>
      <c r="H50" s="106">
        <f t="shared" si="3"/>
        <v>73.324697754749565</v>
      </c>
      <c r="I50" s="106">
        <f t="shared" si="4"/>
        <v>7.7547495682210714</v>
      </c>
      <c r="J50" s="106">
        <f t="shared" si="5"/>
        <v>6.8911917098445601</v>
      </c>
      <c r="K50" s="106">
        <f t="shared" si="6"/>
        <v>9.6632124352331612</v>
      </c>
      <c r="L50" s="106">
        <f t="shared" si="7"/>
        <v>2.3661485319516409</v>
      </c>
      <c r="M50" s="103">
        <f>SUM(number!D53:U53)</f>
        <v>3575</v>
      </c>
      <c r="N50" s="106">
        <f t="shared" si="8"/>
        <v>30.872193436960277</v>
      </c>
      <c r="O50" s="103">
        <f>SUM(number!D53:G53)</f>
        <v>486</v>
      </c>
      <c r="P50" s="107">
        <f t="shared" si="9"/>
        <v>4.1968911917098444</v>
      </c>
      <c r="Q50" s="18"/>
      <c r="R50" s="18"/>
      <c r="S50" s="18"/>
      <c r="T50" s="18"/>
      <c r="U50" s="9"/>
      <c r="V50" s="9"/>
      <c r="W50" s="38"/>
    </row>
    <row r="51" spans="1:23" ht="13" x14ac:dyDescent="0.3">
      <c r="A51" s="96" t="s">
        <v>22</v>
      </c>
      <c r="B51" s="99">
        <f>SUM(number!C54:U54)</f>
        <v>21157</v>
      </c>
      <c r="C51" s="102">
        <f>SUM(number!C54:G54)</f>
        <v>14891</v>
      </c>
      <c r="D51" s="103">
        <f>SUM(number!H54:K54)</f>
        <v>969</v>
      </c>
      <c r="E51" s="103">
        <f>SUM(number!L54:P54)</f>
        <v>2537</v>
      </c>
      <c r="F51" s="103">
        <f>SUM(number!Q54:S54)</f>
        <v>2343</v>
      </c>
      <c r="G51" s="103">
        <f>SUM(number!T54:U54)</f>
        <v>417</v>
      </c>
      <c r="H51" s="106">
        <f t="shared" ref="H51:H87" si="10">C51/$B51*100</f>
        <v>70.38332466795859</v>
      </c>
      <c r="I51" s="106">
        <f t="shared" ref="I51:I87" si="11">D51/$B51*100</f>
        <v>4.5800444297395657</v>
      </c>
      <c r="J51" s="106">
        <f t="shared" ref="J51:J87" si="12">E51/$B51*100</f>
        <v>11.991303114808339</v>
      </c>
      <c r="K51" s="106">
        <f t="shared" ref="K51:K87" si="13">F51/$B51*100</f>
        <v>11.074348915252635</v>
      </c>
      <c r="L51" s="106">
        <f t="shared" ref="L51:L87" si="14">G51/$B51*100</f>
        <v>1.9709788722408659</v>
      </c>
      <c r="M51" s="103">
        <f>SUM(number!D54:U54)</f>
        <v>7594</v>
      </c>
      <c r="N51" s="106">
        <f t="shared" ref="N51:N82" si="15">M51/B51*100</f>
        <v>35.893557687762915</v>
      </c>
      <c r="O51" s="103">
        <f>SUM(number!D54:G54)</f>
        <v>1328</v>
      </c>
      <c r="P51" s="107">
        <f t="shared" ref="P51:P82" si="16">O51/B51*100</f>
        <v>6.2768823557215105</v>
      </c>
      <c r="Q51" s="18"/>
      <c r="R51" s="18"/>
      <c r="S51" s="18"/>
      <c r="T51" s="18"/>
      <c r="U51" s="9"/>
      <c r="V51" s="9"/>
      <c r="W51" s="38"/>
    </row>
    <row r="52" spans="1:23" ht="13" x14ac:dyDescent="0.3">
      <c r="A52" s="96" t="s">
        <v>12</v>
      </c>
      <c r="B52" s="99">
        <f>SUM(number!C55:U55)</f>
        <v>25738</v>
      </c>
      <c r="C52" s="102">
        <f>SUM(number!C55:G55)</f>
        <v>10780</v>
      </c>
      <c r="D52" s="103">
        <f>SUM(number!H55:K55)</f>
        <v>1721</v>
      </c>
      <c r="E52" s="103">
        <f>SUM(number!L55:P55)</f>
        <v>5268</v>
      </c>
      <c r="F52" s="103">
        <f>SUM(number!Q55:S55)</f>
        <v>5801</v>
      </c>
      <c r="G52" s="103">
        <f>SUM(number!T55:U55)</f>
        <v>2168</v>
      </c>
      <c r="H52" s="106">
        <f t="shared" si="10"/>
        <v>41.883596239024016</v>
      </c>
      <c r="I52" s="106">
        <f t="shared" si="11"/>
        <v>6.686611236304298</v>
      </c>
      <c r="J52" s="106">
        <f t="shared" si="12"/>
        <v>20.467790815137153</v>
      </c>
      <c r="K52" s="106">
        <f t="shared" si="13"/>
        <v>22.538658792446967</v>
      </c>
      <c r="L52" s="106">
        <f t="shared" si="14"/>
        <v>8.4233429170875738</v>
      </c>
      <c r="M52" s="103">
        <f>SUM(number!D55:U55)</f>
        <v>18846</v>
      </c>
      <c r="N52" s="106">
        <f t="shared" si="15"/>
        <v>73.222472608594288</v>
      </c>
      <c r="O52" s="103">
        <f>SUM(number!D55:G55)</f>
        <v>3888</v>
      </c>
      <c r="P52" s="107">
        <f t="shared" si="16"/>
        <v>15.106068847618307</v>
      </c>
      <c r="Q52" s="18"/>
      <c r="R52" s="18"/>
      <c r="S52" s="18"/>
      <c r="T52" s="18"/>
      <c r="U52" s="9"/>
      <c r="V52" s="9"/>
      <c r="W52" s="38"/>
    </row>
    <row r="53" spans="1:23" ht="13" x14ac:dyDescent="0.3">
      <c r="A53" s="96" t="s">
        <v>79</v>
      </c>
      <c r="B53" s="99">
        <f>SUM(number!C56:U56)</f>
        <v>21650</v>
      </c>
      <c r="C53" s="102">
        <f>SUM(number!C56:G56)</f>
        <v>17877</v>
      </c>
      <c r="D53" s="103">
        <f>SUM(number!H56:K56)</f>
        <v>984</v>
      </c>
      <c r="E53" s="103">
        <f>SUM(number!L56:P56)</f>
        <v>896</v>
      </c>
      <c r="F53" s="103">
        <f>SUM(number!Q56:S56)</f>
        <v>1587</v>
      </c>
      <c r="G53" s="103">
        <f>SUM(number!T56:U56)</f>
        <v>306</v>
      </c>
      <c r="H53" s="106">
        <f t="shared" si="10"/>
        <v>82.57274826789839</v>
      </c>
      <c r="I53" s="106">
        <f t="shared" si="11"/>
        <v>4.5450346420323324</v>
      </c>
      <c r="J53" s="106">
        <f t="shared" si="12"/>
        <v>4.1385681293302543</v>
      </c>
      <c r="K53" s="106">
        <f t="shared" si="13"/>
        <v>7.3302540415704387</v>
      </c>
      <c r="L53" s="106">
        <f t="shared" si="14"/>
        <v>1.4133949191685913</v>
      </c>
      <c r="M53" s="103">
        <f>SUM(number!D56:U56)</f>
        <v>4587</v>
      </c>
      <c r="N53" s="106">
        <f t="shared" si="15"/>
        <v>21.18706697459584</v>
      </c>
      <c r="O53" s="103">
        <f>SUM(number!D56:G56)</f>
        <v>814</v>
      </c>
      <c r="P53" s="107">
        <f t="shared" si="16"/>
        <v>3.7598152424942266</v>
      </c>
      <c r="Q53" s="18"/>
      <c r="R53" s="18"/>
      <c r="S53" s="18"/>
      <c r="T53" s="18"/>
      <c r="U53" s="9"/>
      <c r="V53" s="9"/>
      <c r="W53" s="38"/>
    </row>
    <row r="54" spans="1:23" ht="13" x14ac:dyDescent="0.3">
      <c r="A54" s="96" t="s">
        <v>80</v>
      </c>
      <c r="B54" s="99">
        <f>SUM(number!C57:U57)</f>
        <v>12120</v>
      </c>
      <c r="C54" s="102">
        <f>SUM(number!C57:G57)</f>
        <v>755</v>
      </c>
      <c r="D54" s="103">
        <f>SUM(number!H57:K57)</f>
        <v>401</v>
      </c>
      <c r="E54" s="103">
        <f>SUM(number!L57:P57)</f>
        <v>8415</v>
      </c>
      <c r="F54" s="103">
        <f>SUM(number!Q57:S57)</f>
        <v>2095</v>
      </c>
      <c r="G54" s="103">
        <f>SUM(number!T57:U57)</f>
        <v>454</v>
      </c>
      <c r="H54" s="106">
        <f t="shared" si="10"/>
        <v>6.2293729372937294</v>
      </c>
      <c r="I54" s="106">
        <f t="shared" si="11"/>
        <v>3.3085808580858087</v>
      </c>
      <c r="J54" s="106">
        <f t="shared" si="12"/>
        <v>69.430693069306926</v>
      </c>
      <c r="K54" s="106">
        <f t="shared" si="13"/>
        <v>17.285478547854787</v>
      </c>
      <c r="L54" s="106">
        <f t="shared" si="14"/>
        <v>3.7458745874587458</v>
      </c>
      <c r="M54" s="103">
        <f>SUM(number!D57:U57)</f>
        <v>11671</v>
      </c>
      <c r="N54" s="106">
        <f t="shared" si="15"/>
        <v>96.295379537953792</v>
      </c>
      <c r="O54" s="103">
        <f>SUM(number!D57:G57)</f>
        <v>306</v>
      </c>
      <c r="P54" s="107">
        <f t="shared" si="16"/>
        <v>2.5247524752475248</v>
      </c>
      <c r="Q54" s="18"/>
      <c r="R54" s="18"/>
      <c r="S54" s="18"/>
      <c r="T54" s="18"/>
      <c r="U54" s="9"/>
      <c r="V54" s="9"/>
      <c r="W54" s="38"/>
    </row>
    <row r="55" spans="1:23" ht="13" x14ac:dyDescent="0.3">
      <c r="A55" s="96" t="s">
        <v>81</v>
      </c>
      <c r="B55" s="99">
        <f>SUM(number!C58:U58)</f>
        <v>21840</v>
      </c>
      <c r="C55" s="102">
        <f>SUM(number!C58:G58)</f>
        <v>10400</v>
      </c>
      <c r="D55" s="103">
        <f>SUM(number!H58:K58)</f>
        <v>1141</v>
      </c>
      <c r="E55" s="103">
        <f>SUM(number!L58:P58)</f>
        <v>7572</v>
      </c>
      <c r="F55" s="103">
        <f>SUM(number!Q58:S58)</f>
        <v>1425</v>
      </c>
      <c r="G55" s="103">
        <f>SUM(number!T58:U58)</f>
        <v>1302</v>
      </c>
      <c r="H55" s="106">
        <f t="shared" si="10"/>
        <v>47.619047619047613</v>
      </c>
      <c r="I55" s="106">
        <f t="shared" si="11"/>
        <v>5.2243589743589745</v>
      </c>
      <c r="J55" s="106">
        <f t="shared" si="12"/>
        <v>34.670329670329672</v>
      </c>
      <c r="K55" s="106">
        <f t="shared" si="13"/>
        <v>6.5247252747252755</v>
      </c>
      <c r="L55" s="106">
        <f t="shared" si="14"/>
        <v>5.9615384615384617</v>
      </c>
      <c r="M55" s="103">
        <f>SUM(number!D58:U58)</f>
        <v>12952</v>
      </c>
      <c r="N55" s="106">
        <f t="shared" si="15"/>
        <v>59.304029304029307</v>
      </c>
      <c r="O55" s="103">
        <f>SUM(number!D58:G58)</f>
        <v>1512</v>
      </c>
      <c r="P55" s="107">
        <f t="shared" si="16"/>
        <v>6.9230769230769234</v>
      </c>
      <c r="Q55" s="18"/>
      <c r="R55" s="18"/>
      <c r="S55" s="18"/>
      <c r="T55" s="18"/>
      <c r="U55" s="9"/>
      <c r="V55" s="9"/>
      <c r="W55" s="38"/>
    </row>
    <row r="56" spans="1:23" ht="13" x14ac:dyDescent="0.3">
      <c r="A56" s="96" t="s">
        <v>23</v>
      </c>
      <c r="B56" s="99">
        <f>SUM(number!C59:U59)</f>
        <v>16146</v>
      </c>
      <c r="C56" s="102">
        <f>SUM(number!C59:G59)</f>
        <v>4107</v>
      </c>
      <c r="D56" s="103">
        <f>SUM(number!H59:K59)</f>
        <v>1002</v>
      </c>
      <c r="E56" s="103">
        <f>SUM(number!L59:P59)</f>
        <v>4071</v>
      </c>
      <c r="F56" s="103">
        <f>SUM(number!Q59:S59)</f>
        <v>5877</v>
      </c>
      <c r="G56" s="103">
        <f>SUM(number!T59:U59)</f>
        <v>1089</v>
      </c>
      <c r="H56" s="106">
        <f t="shared" si="10"/>
        <v>25.436640654031955</v>
      </c>
      <c r="I56" s="106">
        <f t="shared" si="11"/>
        <v>6.2058714232627281</v>
      </c>
      <c r="J56" s="106">
        <f t="shared" si="12"/>
        <v>25.213675213675213</v>
      </c>
      <c r="K56" s="106">
        <f t="shared" si="13"/>
        <v>36.399108138238574</v>
      </c>
      <c r="L56" s="106">
        <f t="shared" si="14"/>
        <v>6.7447045707915283</v>
      </c>
      <c r="M56" s="103">
        <f>SUM(number!D59:U59)</f>
        <v>12843</v>
      </c>
      <c r="N56" s="106">
        <f t="shared" si="15"/>
        <v>79.542920847268675</v>
      </c>
      <c r="O56" s="103">
        <f>SUM(number!D59:G59)</f>
        <v>804</v>
      </c>
      <c r="P56" s="107">
        <f t="shared" si="16"/>
        <v>4.9795615013006316</v>
      </c>
      <c r="Q56" s="18"/>
      <c r="R56" s="18"/>
      <c r="S56" s="18"/>
      <c r="T56" s="18"/>
      <c r="U56" s="9"/>
      <c r="V56" s="9"/>
      <c r="W56" s="38"/>
    </row>
    <row r="57" spans="1:23" ht="13" x14ac:dyDescent="0.3">
      <c r="A57" s="96" t="s">
        <v>82</v>
      </c>
      <c r="B57" s="99">
        <f>SUM(number!C60:U60)</f>
        <v>16290</v>
      </c>
      <c r="C57" s="102">
        <f>SUM(number!C60:G60)</f>
        <v>2868</v>
      </c>
      <c r="D57" s="103">
        <f>SUM(number!H60:K60)</f>
        <v>801</v>
      </c>
      <c r="E57" s="103">
        <f>SUM(number!L60:P60)</f>
        <v>4222</v>
      </c>
      <c r="F57" s="103">
        <f>SUM(number!Q60:S60)</f>
        <v>7468</v>
      </c>
      <c r="G57" s="103">
        <f>SUM(number!T60:U60)</f>
        <v>931</v>
      </c>
      <c r="H57" s="106">
        <f t="shared" si="10"/>
        <v>17.605893186003684</v>
      </c>
      <c r="I57" s="106">
        <f t="shared" si="11"/>
        <v>4.917127071823205</v>
      </c>
      <c r="J57" s="106">
        <f t="shared" si="12"/>
        <v>25.917740945365253</v>
      </c>
      <c r="K57" s="106">
        <f t="shared" si="13"/>
        <v>45.844076120319215</v>
      </c>
      <c r="L57" s="106">
        <f t="shared" si="14"/>
        <v>5.7151626764886432</v>
      </c>
      <c r="M57" s="103">
        <f>SUM(number!D60:U60)</f>
        <v>14111</v>
      </c>
      <c r="N57" s="106">
        <f t="shared" si="15"/>
        <v>86.623695518723139</v>
      </c>
      <c r="O57" s="103">
        <f>SUM(number!D60:G60)</f>
        <v>689</v>
      </c>
      <c r="P57" s="107">
        <f t="shared" si="16"/>
        <v>4.2295887047268259</v>
      </c>
      <c r="Q57" s="18"/>
      <c r="R57" s="18"/>
      <c r="S57" s="18"/>
      <c r="T57" s="18"/>
      <c r="U57" s="9"/>
      <c r="V57" s="9"/>
      <c r="W57" s="38"/>
    </row>
    <row r="58" spans="1:23" ht="13" x14ac:dyDescent="0.3">
      <c r="A58" s="96" t="s">
        <v>83</v>
      </c>
      <c r="B58" s="99">
        <f>SUM(number!C61:U61)</f>
        <v>22565</v>
      </c>
      <c r="C58" s="102">
        <f>SUM(number!C61:G61)</f>
        <v>6557</v>
      </c>
      <c r="D58" s="103">
        <f>SUM(number!H61:K61)</f>
        <v>1041</v>
      </c>
      <c r="E58" s="103">
        <f>SUM(number!L61:P61)</f>
        <v>9168</v>
      </c>
      <c r="F58" s="103">
        <f>SUM(number!Q61:S61)</f>
        <v>4076</v>
      </c>
      <c r="G58" s="103">
        <f>SUM(number!T61:U61)</f>
        <v>1723</v>
      </c>
      <c r="H58" s="106">
        <f t="shared" si="10"/>
        <v>29.058276091291823</v>
      </c>
      <c r="I58" s="106">
        <f t="shared" si="11"/>
        <v>4.6133392421892312</v>
      </c>
      <c r="J58" s="106">
        <f t="shared" si="12"/>
        <v>40.629293153113224</v>
      </c>
      <c r="K58" s="106">
        <f t="shared" si="13"/>
        <v>18.063372479503656</v>
      </c>
      <c r="L58" s="106">
        <f t="shared" si="14"/>
        <v>7.6357190339020606</v>
      </c>
      <c r="M58" s="103">
        <f>SUM(number!D61:U61)</f>
        <v>18160</v>
      </c>
      <c r="N58" s="106">
        <f t="shared" si="15"/>
        <v>80.478617327719931</v>
      </c>
      <c r="O58" s="103">
        <f>SUM(number!D61:G61)</f>
        <v>2152</v>
      </c>
      <c r="P58" s="107">
        <f t="shared" si="16"/>
        <v>9.5368934190117436</v>
      </c>
      <c r="Q58" s="18"/>
      <c r="R58" s="18"/>
      <c r="S58" s="18"/>
      <c r="T58" s="18"/>
      <c r="U58" s="9"/>
      <c r="V58" s="9"/>
      <c r="W58" s="38"/>
    </row>
    <row r="59" spans="1:23" ht="13" x14ac:dyDescent="0.3">
      <c r="A59" s="96" t="s">
        <v>13</v>
      </c>
      <c r="B59" s="99">
        <f>SUM(number!C62:U62)</f>
        <v>10403</v>
      </c>
      <c r="C59" s="102">
        <f>SUM(number!C62:G62)</f>
        <v>8692</v>
      </c>
      <c r="D59" s="103">
        <f>SUM(number!H62:K62)</f>
        <v>501</v>
      </c>
      <c r="E59" s="103">
        <f>SUM(number!L62:P62)</f>
        <v>528</v>
      </c>
      <c r="F59" s="103">
        <f>SUM(number!Q62:S62)</f>
        <v>482</v>
      </c>
      <c r="G59" s="103">
        <f>SUM(number!T62:U62)</f>
        <v>200</v>
      </c>
      <c r="H59" s="106">
        <f t="shared" si="10"/>
        <v>83.552821301547624</v>
      </c>
      <c r="I59" s="106">
        <f t="shared" si="11"/>
        <v>4.8159184850523884</v>
      </c>
      <c r="J59" s="106">
        <f t="shared" si="12"/>
        <v>5.0754590022109003</v>
      </c>
      <c r="K59" s="106">
        <f t="shared" si="13"/>
        <v>4.6332788618667697</v>
      </c>
      <c r="L59" s="106">
        <f t="shared" si="14"/>
        <v>1.9225223493223107</v>
      </c>
      <c r="M59" s="103">
        <f>SUM(number!D62:U62)</f>
        <v>2238</v>
      </c>
      <c r="N59" s="106">
        <f t="shared" si="15"/>
        <v>21.51302508891666</v>
      </c>
      <c r="O59" s="103">
        <f>SUM(number!D62:G62)</f>
        <v>527</v>
      </c>
      <c r="P59" s="107">
        <f t="shared" si="16"/>
        <v>5.065846390464289</v>
      </c>
      <c r="Q59" s="38"/>
      <c r="R59" s="38"/>
      <c r="S59" s="38"/>
      <c r="T59" s="38"/>
      <c r="U59" s="38"/>
      <c r="V59" s="38"/>
      <c r="W59" s="38"/>
    </row>
    <row r="60" spans="1:23" ht="13" x14ac:dyDescent="0.3">
      <c r="A60" s="96" t="s">
        <v>24</v>
      </c>
      <c r="B60" s="99">
        <f>SUM(number!C63:U63)</f>
        <v>20562</v>
      </c>
      <c r="C60" s="102">
        <f>SUM(number!C63:G63)</f>
        <v>15275</v>
      </c>
      <c r="D60" s="103">
        <f>SUM(number!H63:K63)</f>
        <v>1002</v>
      </c>
      <c r="E60" s="103">
        <f>SUM(number!L63:P63)</f>
        <v>2183</v>
      </c>
      <c r="F60" s="103">
        <f>SUM(number!Q63:S63)</f>
        <v>1750</v>
      </c>
      <c r="G60" s="103">
        <f>SUM(number!T63:U63)</f>
        <v>352</v>
      </c>
      <c r="H60" s="106">
        <f t="shared" si="10"/>
        <v>74.287520669195601</v>
      </c>
      <c r="I60" s="106">
        <f t="shared" si="11"/>
        <v>4.8730668222935511</v>
      </c>
      <c r="J60" s="106">
        <f t="shared" si="12"/>
        <v>10.616671530006808</v>
      </c>
      <c r="K60" s="106">
        <f t="shared" si="13"/>
        <v>8.5108452485166808</v>
      </c>
      <c r="L60" s="106">
        <f t="shared" si="14"/>
        <v>1.7118957299873554</v>
      </c>
      <c r="M60" s="103">
        <f>SUM(number!D63:U63)</f>
        <v>6309</v>
      </c>
      <c r="N60" s="106">
        <f t="shared" si="15"/>
        <v>30.68281295593814</v>
      </c>
      <c r="O60" s="103">
        <f>SUM(number!D63:G63)</f>
        <v>1022</v>
      </c>
      <c r="P60" s="107">
        <f t="shared" si="16"/>
        <v>4.9703336251337413</v>
      </c>
      <c r="Q60" s="38"/>
      <c r="R60" s="38"/>
      <c r="S60" s="38"/>
      <c r="T60" s="38"/>
      <c r="U60" s="38"/>
      <c r="V60" s="38"/>
      <c r="W60" s="38"/>
    </row>
    <row r="61" spans="1:23" ht="13" x14ac:dyDescent="0.3">
      <c r="A61" s="96" t="s">
        <v>14</v>
      </c>
      <c r="B61" s="99">
        <f>SUM(number!C64:U64)</f>
        <v>20605</v>
      </c>
      <c r="C61" s="102">
        <f>SUM(number!C64:G64)</f>
        <v>8862</v>
      </c>
      <c r="D61" s="103">
        <f>SUM(number!H64:K64)</f>
        <v>1017</v>
      </c>
      <c r="E61" s="103">
        <f>SUM(number!L64:P64)</f>
        <v>6883</v>
      </c>
      <c r="F61" s="103">
        <f>SUM(number!Q64:S64)</f>
        <v>3047</v>
      </c>
      <c r="G61" s="103">
        <f>SUM(number!T64:U64)</f>
        <v>796</v>
      </c>
      <c r="H61" s="106">
        <f t="shared" si="10"/>
        <v>43.008978403300169</v>
      </c>
      <c r="I61" s="106">
        <f t="shared" si="11"/>
        <v>4.9356952196068917</v>
      </c>
      <c r="J61" s="106">
        <f t="shared" si="12"/>
        <v>33.40451346760495</v>
      </c>
      <c r="K61" s="106">
        <f t="shared" si="13"/>
        <v>14.787672894928416</v>
      </c>
      <c r="L61" s="106">
        <f t="shared" si="14"/>
        <v>3.8631400145595727</v>
      </c>
      <c r="M61" s="103">
        <f>SUM(number!D64:U64)</f>
        <v>12931</v>
      </c>
      <c r="N61" s="106">
        <f t="shared" si="15"/>
        <v>62.756612472700802</v>
      </c>
      <c r="O61" s="103">
        <f>SUM(number!D64:G64)</f>
        <v>1188</v>
      </c>
      <c r="P61" s="107">
        <f t="shared" si="16"/>
        <v>5.7655908760009709</v>
      </c>
      <c r="Q61" s="38"/>
      <c r="R61" s="38"/>
      <c r="S61" s="38"/>
      <c r="T61" s="38"/>
      <c r="U61" s="38"/>
      <c r="V61" s="38"/>
      <c r="W61" s="38"/>
    </row>
    <row r="62" spans="1:23" ht="13" x14ac:dyDescent="0.3">
      <c r="A62" s="96" t="s">
        <v>84</v>
      </c>
      <c r="B62" s="99">
        <f>SUM(number!C65:U65)</f>
        <v>12045</v>
      </c>
      <c r="C62" s="102">
        <f>SUM(number!C65:G65)</f>
        <v>7447</v>
      </c>
      <c r="D62" s="103">
        <f>SUM(number!H65:K65)</f>
        <v>793</v>
      </c>
      <c r="E62" s="103">
        <f>SUM(number!L65:P65)</f>
        <v>1788</v>
      </c>
      <c r="F62" s="103">
        <f>SUM(number!Q65:S65)</f>
        <v>1728</v>
      </c>
      <c r="G62" s="103">
        <f>SUM(number!T65:U65)</f>
        <v>289</v>
      </c>
      <c r="H62" s="106">
        <f t="shared" si="10"/>
        <v>61.826484018264836</v>
      </c>
      <c r="I62" s="106">
        <f t="shared" si="11"/>
        <v>6.5836446658364469</v>
      </c>
      <c r="J62" s="106">
        <f t="shared" si="12"/>
        <v>14.844333748443336</v>
      </c>
      <c r="K62" s="106">
        <f t="shared" si="13"/>
        <v>14.346201743462018</v>
      </c>
      <c r="L62" s="106">
        <f t="shared" si="14"/>
        <v>2.3993358239933582</v>
      </c>
      <c r="M62" s="103">
        <f>SUM(number!D65:U65)</f>
        <v>5488</v>
      </c>
      <c r="N62" s="106">
        <f t="shared" si="15"/>
        <v>45.56247405562474</v>
      </c>
      <c r="O62" s="103">
        <f>SUM(number!D65:G65)</f>
        <v>890</v>
      </c>
      <c r="P62" s="107">
        <f t="shared" si="16"/>
        <v>7.3889580738895804</v>
      </c>
      <c r="Q62" s="38"/>
      <c r="R62" s="38"/>
      <c r="S62" s="38"/>
      <c r="T62" s="38"/>
      <c r="U62" s="38"/>
      <c r="V62" s="38"/>
      <c r="W62" s="38"/>
    </row>
    <row r="63" spans="1:23" ht="13" x14ac:dyDescent="0.3">
      <c r="A63" s="96" t="s">
        <v>85</v>
      </c>
      <c r="B63" s="99">
        <f>SUM(number!C66:U66)</f>
        <v>11062</v>
      </c>
      <c r="C63" s="102">
        <f>SUM(number!C66:G66)</f>
        <v>7380</v>
      </c>
      <c r="D63" s="103">
        <f>SUM(number!H66:K66)</f>
        <v>653</v>
      </c>
      <c r="E63" s="103">
        <f>SUM(number!L66:P66)</f>
        <v>1540</v>
      </c>
      <c r="F63" s="103">
        <f>SUM(number!Q66:S66)</f>
        <v>1199</v>
      </c>
      <c r="G63" s="103">
        <f>SUM(number!T66:U66)</f>
        <v>290</v>
      </c>
      <c r="H63" s="106">
        <f t="shared" si="10"/>
        <v>66.714879768577106</v>
      </c>
      <c r="I63" s="106">
        <f t="shared" si="11"/>
        <v>5.9030916651600078</v>
      </c>
      <c r="J63" s="106">
        <f t="shared" si="12"/>
        <v>13.921533176640752</v>
      </c>
      <c r="K63" s="106">
        <f t="shared" si="13"/>
        <v>10.838907973241728</v>
      </c>
      <c r="L63" s="106">
        <f t="shared" si="14"/>
        <v>2.6215874163804012</v>
      </c>
      <c r="M63" s="103">
        <f>SUM(number!D66:U66)</f>
        <v>4450</v>
      </c>
      <c r="N63" s="106">
        <f t="shared" si="15"/>
        <v>40.227806906526844</v>
      </c>
      <c r="O63" s="103">
        <f>SUM(number!D66:G66)</f>
        <v>768</v>
      </c>
      <c r="P63" s="107">
        <f t="shared" si="16"/>
        <v>6.9426866751039595</v>
      </c>
      <c r="Q63" s="38"/>
      <c r="R63" s="38"/>
      <c r="S63" s="38"/>
      <c r="T63" s="38"/>
      <c r="U63" s="38"/>
      <c r="V63" s="38"/>
      <c r="W63" s="38"/>
    </row>
    <row r="64" spans="1:23" ht="13" x14ac:dyDescent="0.3">
      <c r="A64" s="96" t="s">
        <v>25</v>
      </c>
      <c r="B64" s="99">
        <f>SUM(number!C67:U67)</f>
        <v>21377</v>
      </c>
      <c r="C64" s="102">
        <f>SUM(number!C67:G67)</f>
        <v>12829</v>
      </c>
      <c r="D64" s="103">
        <f>SUM(number!H67:K67)</f>
        <v>1242</v>
      </c>
      <c r="E64" s="103">
        <f>SUM(number!L67:P67)</f>
        <v>4152</v>
      </c>
      <c r="F64" s="103">
        <f>SUM(number!Q67:S67)</f>
        <v>2078</v>
      </c>
      <c r="G64" s="103">
        <f>SUM(number!T67:U67)</f>
        <v>1076</v>
      </c>
      <c r="H64" s="106">
        <f t="shared" si="10"/>
        <v>60.013098189643074</v>
      </c>
      <c r="I64" s="106">
        <f t="shared" si="11"/>
        <v>5.8099826916779715</v>
      </c>
      <c r="J64" s="106">
        <f t="shared" si="12"/>
        <v>19.422744070730225</v>
      </c>
      <c r="K64" s="106">
        <f t="shared" si="13"/>
        <v>9.7207278851101648</v>
      </c>
      <c r="L64" s="106">
        <f t="shared" si="14"/>
        <v>5.0334471628385646</v>
      </c>
      <c r="M64" s="103">
        <f>SUM(number!D67:U67)</f>
        <v>9947</v>
      </c>
      <c r="N64" s="106">
        <f t="shared" si="15"/>
        <v>46.531318707021562</v>
      </c>
      <c r="O64" s="103">
        <f>SUM(number!D67:G67)</f>
        <v>1399</v>
      </c>
      <c r="P64" s="107">
        <f t="shared" si="16"/>
        <v>6.5444168966646394</v>
      </c>
      <c r="Q64" s="38"/>
      <c r="R64" s="38"/>
      <c r="S64" s="38"/>
      <c r="T64" s="38"/>
      <c r="U64" s="38"/>
      <c r="V64" s="38"/>
      <c r="W64" s="38"/>
    </row>
    <row r="65" spans="1:23" ht="13" x14ac:dyDescent="0.3">
      <c r="A65" s="96" t="s">
        <v>86</v>
      </c>
      <c r="B65" s="99">
        <f>SUM(number!C68:U68)</f>
        <v>10320</v>
      </c>
      <c r="C65" s="102">
        <f>SUM(number!C68:G68)</f>
        <v>8708</v>
      </c>
      <c r="D65" s="103">
        <f>SUM(number!H68:K68)</f>
        <v>597</v>
      </c>
      <c r="E65" s="103">
        <f>SUM(number!L68:P68)</f>
        <v>297</v>
      </c>
      <c r="F65" s="103">
        <f>SUM(number!Q68:S68)</f>
        <v>616</v>
      </c>
      <c r="G65" s="103">
        <f>SUM(number!T68:U68)</f>
        <v>102</v>
      </c>
      <c r="H65" s="106">
        <f t="shared" si="10"/>
        <v>84.379844961240309</v>
      </c>
      <c r="I65" s="106">
        <f t="shared" si="11"/>
        <v>5.7848837209302326</v>
      </c>
      <c r="J65" s="106">
        <f t="shared" si="12"/>
        <v>2.8779069767441863</v>
      </c>
      <c r="K65" s="106">
        <f t="shared" si="13"/>
        <v>5.9689922480620154</v>
      </c>
      <c r="L65" s="106">
        <f t="shared" si="14"/>
        <v>0.98837209302325579</v>
      </c>
      <c r="M65" s="103">
        <f>SUM(number!D68:U68)</f>
        <v>1906</v>
      </c>
      <c r="N65" s="106">
        <f t="shared" si="15"/>
        <v>18.468992248062015</v>
      </c>
      <c r="O65" s="103">
        <f>SUM(number!D68:G68)</f>
        <v>294</v>
      </c>
      <c r="P65" s="107">
        <f t="shared" si="16"/>
        <v>2.8488372093023258</v>
      </c>
      <c r="Q65" s="38"/>
      <c r="R65" s="38"/>
      <c r="S65" s="38"/>
      <c r="T65" s="38"/>
      <c r="U65" s="38"/>
      <c r="V65" s="38"/>
      <c r="W65" s="38"/>
    </row>
    <row r="66" spans="1:23" ht="13" x14ac:dyDescent="0.3">
      <c r="A66" s="96" t="s">
        <v>26</v>
      </c>
      <c r="B66" s="99">
        <f>SUM(number!C69:U69)</f>
        <v>12325</v>
      </c>
      <c r="C66" s="102">
        <f>SUM(number!C69:G69)</f>
        <v>9528</v>
      </c>
      <c r="D66" s="103">
        <f>SUM(number!H69:K69)</f>
        <v>915</v>
      </c>
      <c r="E66" s="103">
        <f>SUM(number!L69:P69)</f>
        <v>847</v>
      </c>
      <c r="F66" s="103">
        <f>SUM(number!Q69:S69)</f>
        <v>878</v>
      </c>
      <c r="G66" s="103">
        <f>SUM(number!T69:U69)</f>
        <v>157</v>
      </c>
      <c r="H66" s="106">
        <f t="shared" si="10"/>
        <v>77.306288032454361</v>
      </c>
      <c r="I66" s="106">
        <f t="shared" si="11"/>
        <v>7.4239350912778903</v>
      </c>
      <c r="J66" s="106">
        <f t="shared" si="12"/>
        <v>6.8722109533468565</v>
      </c>
      <c r="K66" s="106">
        <f t="shared" si="13"/>
        <v>7.1237322515212975</v>
      </c>
      <c r="L66" s="106">
        <f t="shared" si="14"/>
        <v>1.2738336713995944</v>
      </c>
      <c r="M66" s="103">
        <f>SUM(number!D69:U69)</f>
        <v>3377</v>
      </c>
      <c r="N66" s="106">
        <f t="shared" si="15"/>
        <v>27.399594320486813</v>
      </c>
      <c r="O66" s="103">
        <f>SUM(number!D69:G69)</f>
        <v>580</v>
      </c>
      <c r="P66" s="107">
        <f t="shared" si="16"/>
        <v>4.7058823529411766</v>
      </c>
      <c r="Q66" s="38"/>
      <c r="R66" s="38"/>
      <c r="S66" s="38"/>
      <c r="T66" s="38"/>
      <c r="U66" s="38"/>
      <c r="V66" s="38"/>
      <c r="W66" s="38"/>
    </row>
    <row r="67" spans="1:23" ht="13" x14ac:dyDescent="0.3">
      <c r="A67" s="96" t="s">
        <v>27</v>
      </c>
      <c r="B67" s="99">
        <f>SUM(number!C70:U70)</f>
        <v>19939</v>
      </c>
      <c r="C67" s="102">
        <f>SUM(number!C70:G70)</f>
        <v>14790</v>
      </c>
      <c r="D67" s="103">
        <f>SUM(number!H70:K70)</f>
        <v>798</v>
      </c>
      <c r="E67" s="103">
        <f>SUM(number!L70:P70)</f>
        <v>3201</v>
      </c>
      <c r="F67" s="103">
        <f>SUM(number!Q70:S70)</f>
        <v>799</v>
      </c>
      <c r="G67" s="103">
        <f>SUM(number!T70:U70)</f>
        <v>351</v>
      </c>
      <c r="H67" s="106">
        <f t="shared" si="10"/>
        <v>74.176237524449576</v>
      </c>
      <c r="I67" s="106">
        <f t="shared" si="11"/>
        <v>4.002206730528111</v>
      </c>
      <c r="J67" s="106">
        <f t="shared" si="12"/>
        <v>16.053964592005617</v>
      </c>
      <c r="K67" s="106">
        <f t="shared" si="13"/>
        <v>4.007222027182908</v>
      </c>
      <c r="L67" s="106">
        <f t="shared" si="14"/>
        <v>1.7603691258337932</v>
      </c>
      <c r="M67" s="103">
        <f>SUM(number!D70:U70)</f>
        <v>6222</v>
      </c>
      <c r="N67" s="106">
        <f t="shared" si="15"/>
        <v>31.205175786147748</v>
      </c>
      <c r="O67" s="103">
        <f>SUM(number!D70:G70)</f>
        <v>1073</v>
      </c>
      <c r="P67" s="107">
        <f t="shared" si="16"/>
        <v>5.3814133105973214</v>
      </c>
      <c r="Q67" s="38"/>
      <c r="R67" s="38"/>
      <c r="S67" s="38"/>
      <c r="T67" s="38"/>
      <c r="U67" s="38"/>
      <c r="V67" s="38"/>
      <c r="W67" s="38"/>
    </row>
    <row r="68" spans="1:23" ht="13" x14ac:dyDescent="0.3">
      <c r="A68" s="96" t="s">
        <v>87</v>
      </c>
      <c r="B68" s="99">
        <f>SUM(number!C71:U71)</f>
        <v>21969</v>
      </c>
      <c r="C68" s="102">
        <f>SUM(number!C71:G71)</f>
        <v>1297</v>
      </c>
      <c r="D68" s="103">
        <f>SUM(number!H71:K71)</f>
        <v>492</v>
      </c>
      <c r="E68" s="103">
        <f>SUM(number!L71:P71)</f>
        <v>16330</v>
      </c>
      <c r="F68" s="103">
        <f>SUM(number!Q71:S71)</f>
        <v>2259</v>
      </c>
      <c r="G68" s="103">
        <f>SUM(number!T71:U71)</f>
        <v>1591</v>
      </c>
      <c r="H68" s="106">
        <f t="shared" si="10"/>
        <v>5.903773499021348</v>
      </c>
      <c r="I68" s="106">
        <f t="shared" si="11"/>
        <v>2.2395193226819607</v>
      </c>
      <c r="J68" s="106">
        <f t="shared" si="12"/>
        <v>74.33201329145615</v>
      </c>
      <c r="K68" s="106">
        <f t="shared" si="13"/>
        <v>10.282671036460467</v>
      </c>
      <c r="L68" s="106">
        <f t="shared" si="14"/>
        <v>7.2420228503800814</v>
      </c>
      <c r="M68" s="103">
        <f>SUM(number!D71:U71)</f>
        <v>21085</v>
      </c>
      <c r="N68" s="106">
        <f t="shared" si="15"/>
        <v>95.976148208839732</v>
      </c>
      <c r="O68" s="103">
        <f>SUM(number!D71:G71)</f>
        <v>413</v>
      </c>
      <c r="P68" s="107">
        <f t="shared" si="16"/>
        <v>1.879921707861077</v>
      </c>
      <c r="Q68" s="38"/>
      <c r="R68" s="38"/>
      <c r="S68" s="38"/>
      <c r="T68" s="38"/>
      <c r="U68" s="38"/>
      <c r="V68" s="38"/>
      <c r="W68" s="38"/>
    </row>
    <row r="69" spans="1:23" ht="13" x14ac:dyDescent="0.3">
      <c r="A69" s="96" t="s">
        <v>88</v>
      </c>
      <c r="B69" s="99">
        <f>SUM(number!C72:U72)</f>
        <v>25478</v>
      </c>
      <c r="C69" s="102">
        <f>SUM(number!C72:G72)</f>
        <v>8134</v>
      </c>
      <c r="D69" s="103">
        <f>SUM(number!H72:K72)</f>
        <v>1463</v>
      </c>
      <c r="E69" s="103">
        <f>SUM(number!L72:P72)</f>
        <v>8281</v>
      </c>
      <c r="F69" s="103">
        <f>SUM(number!Q72:S72)</f>
        <v>6005</v>
      </c>
      <c r="G69" s="103">
        <f>SUM(number!T72:U72)</f>
        <v>1595</v>
      </c>
      <c r="H69" s="106">
        <f t="shared" si="10"/>
        <v>31.925582855797156</v>
      </c>
      <c r="I69" s="106">
        <f t="shared" si="11"/>
        <v>5.742208964596907</v>
      </c>
      <c r="J69" s="106">
        <f t="shared" si="12"/>
        <v>32.502551220660962</v>
      </c>
      <c r="K69" s="106">
        <f t="shared" si="13"/>
        <v>23.569353952429548</v>
      </c>
      <c r="L69" s="106">
        <f t="shared" si="14"/>
        <v>6.260303006515425</v>
      </c>
      <c r="M69" s="103">
        <f>SUM(number!D72:U72)</f>
        <v>19731</v>
      </c>
      <c r="N69" s="106">
        <f t="shared" si="15"/>
        <v>77.443284402229366</v>
      </c>
      <c r="O69" s="103">
        <f>SUM(number!D72:G72)</f>
        <v>2387</v>
      </c>
      <c r="P69" s="107">
        <f t="shared" si="16"/>
        <v>9.3688672580265315</v>
      </c>
      <c r="Q69" s="38"/>
      <c r="R69" s="38"/>
      <c r="S69" s="38"/>
      <c r="T69" s="38"/>
      <c r="U69" s="38"/>
      <c r="V69" s="38"/>
      <c r="W69" s="38"/>
    </row>
    <row r="70" spans="1:23" ht="13" x14ac:dyDescent="0.3">
      <c r="A70" s="96" t="s">
        <v>32</v>
      </c>
      <c r="B70" s="99">
        <f>SUM(number!C73:U73)</f>
        <v>10781</v>
      </c>
      <c r="C70" s="102">
        <f>SUM(number!C73:G73)</f>
        <v>6738</v>
      </c>
      <c r="D70" s="103">
        <f>SUM(number!H73:K73)</f>
        <v>488</v>
      </c>
      <c r="E70" s="103">
        <f>SUM(number!L73:P73)</f>
        <v>2722</v>
      </c>
      <c r="F70" s="103">
        <f>SUM(number!Q73:S73)</f>
        <v>489</v>
      </c>
      <c r="G70" s="103">
        <f>SUM(number!T73:U73)</f>
        <v>344</v>
      </c>
      <c r="H70" s="106">
        <f t="shared" si="10"/>
        <v>62.498840552824412</v>
      </c>
      <c r="I70" s="106">
        <f t="shared" si="11"/>
        <v>4.5264817734904002</v>
      </c>
      <c r="J70" s="106">
        <f t="shared" si="12"/>
        <v>25.248121695575549</v>
      </c>
      <c r="K70" s="106">
        <f t="shared" si="13"/>
        <v>4.5357573508950937</v>
      </c>
      <c r="L70" s="106">
        <f t="shared" si="14"/>
        <v>3.1907986272145443</v>
      </c>
      <c r="M70" s="103">
        <f>SUM(number!D73:U73)</f>
        <v>4786</v>
      </c>
      <c r="N70" s="106">
        <f t="shared" si="15"/>
        <v>44.392913458862814</v>
      </c>
      <c r="O70" s="103">
        <f>SUM(number!D73:G73)</f>
        <v>743</v>
      </c>
      <c r="P70" s="107">
        <f t="shared" si="16"/>
        <v>6.8917540116872278</v>
      </c>
      <c r="Q70" s="38"/>
      <c r="R70" s="38"/>
      <c r="S70" s="38"/>
      <c r="T70" s="38"/>
      <c r="U70" s="38"/>
      <c r="V70" s="38"/>
      <c r="W70" s="38"/>
    </row>
    <row r="71" spans="1:23" ht="13" x14ac:dyDescent="0.3">
      <c r="A71" s="96" t="s">
        <v>89</v>
      </c>
      <c r="B71" s="99">
        <f>SUM(number!C74:U74)</f>
        <v>27328</v>
      </c>
      <c r="C71" s="102">
        <f>SUM(number!C74:G74)</f>
        <v>2600</v>
      </c>
      <c r="D71" s="103">
        <f>SUM(number!H74:K74)</f>
        <v>983</v>
      </c>
      <c r="E71" s="103">
        <f>SUM(number!L74:P74)</f>
        <v>18052</v>
      </c>
      <c r="F71" s="103">
        <f>SUM(number!Q74:S74)</f>
        <v>2557</v>
      </c>
      <c r="G71" s="103">
        <f>SUM(number!T74:U74)</f>
        <v>3136</v>
      </c>
      <c r="H71" s="106">
        <f t="shared" si="10"/>
        <v>9.5140515222482431</v>
      </c>
      <c r="I71" s="106">
        <f t="shared" si="11"/>
        <v>3.5970433255269323</v>
      </c>
      <c r="J71" s="106">
        <f t="shared" si="12"/>
        <v>66.056791569086641</v>
      </c>
      <c r="K71" s="106">
        <f t="shared" si="13"/>
        <v>9.3567037470725989</v>
      </c>
      <c r="L71" s="106">
        <f t="shared" si="14"/>
        <v>11.475409836065573</v>
      </c>
      <c r="M71" s="103">
        <f>SUM(number!D74:U74)</f>
        <v>25486</v>
      </c>
      <c r="N71" s="106">
        <f t="shared" si="15"/>
        <v>93.259660421545661</v>
      </c>
      <c r="O71" s="103">
        <f>SUM(number!D74:G74)</f>
        <v>758</v>
      </c>
      <c r="P71" s="107">
        <f t="shared" si="16"/>
        <v>2.7737119437939111</v>
      </c>
      <c r="Q71" s="38"/>
      <c r="R71" s="38"/>
      <c r="S71" s="38"/>
      <c r="T71" s="38"/>
      <c r="U71" s="38"/>
      <c r="V71" s="38"/>
      <c r="W71" s="38"/>
    </row>
    <row r="72" spans="1:23" ht="13" x14ac:dyDescent="0.3">
      <c r="A72" s="96" t="s">
        <v>90</v>
      </c>
      <c r="B72" s="99">
        <f>SUM(number!C75:U75)</f>
        <v>21461</v>
      </c>
      <c r="C72" s="102">
        <f>SUM(number!C75:G75)</f>
        <v>1701</v>
      </c>
      <c r="D72" s="103">
        <f>SUM(number!H75:K75)</f>
        <v>465</v>
      </c>
      <c r="E72" s="103">
        <f>SUM(number!L75:P75)</f>
        <v>16803</v>
      </c>
      <c r="F72" s="103">
        <f>SUM(number!Q75:S75)</f>
        <v>1110</v>
      </c>
      <c r="G72" s="103">
        <f>SUM(number!T75:U75)</f>
        <v>1382</v>
      </c>
      <c r="H72" s="106">
        <f t="shared" si="10"/>
        <v>7.9260053119612319</v>
      </c>
      <c r="I72" s="106">
        <f t="shared" si="11"/>
        <v>2.1667210288430176</v>
      </c>
      <c r="J72" s="106">
        <f t="shared" si="12"/>
        <v>78.2955127906435</v>
      </c>
      <c r="K72" s="106">
        <f t="shared" si="13"/>
        <v>5.1721727785284939</v>
      </c>
      <c r="L72" s="106">
        <f t="shared" si="14"/>
        <v>6.4395880900237641</v>
      </c>
      <c r="M72" s="103">
        <f>SUM(number!D75:U75)</f>
        <v>20409</v>
      </c>
      <c r="N72" s="106">
        <f t="shared" si="15"/>
        <v>95.098084898187409</v>
      </c>
      <c r="O72" s="103">
        <f>SUM(number!D75:G75)</f>
        <v>649</v>
      </c>
      <c r="P72" s="107">
        <f t="shared" si="16"/>
        <v>3.0240902101486418</v>
      </c>
      <c r="Q72" s="38"/>
      <c r="R72" s="38"/>
      <c r="S72" s="38"/>
      <c r="T72" s="38"/>
      <c r="U72" s="38"/>
      <c r="V72" s="38"/>
      <c r="W72" s="38"/>
    </row>
    <row r="73" spans="1:23" ht="13" x14ac:dyDescent="0.3">
      <c r="A73" s="96" t="s">
        <v>91</v>
      </c>
      <c r="B73" s="99">
        <f>SUM(number!C76:U76)</f>
        <v>10120</v>
      </c>
      <c r="C73" s="102">
        <f>SUM(number!C76:G76)</f>
        <v>7293</v>
      </c>
      <c r="D73" s="103">
        <f>SUM(number!H76:K76)</f>
        <v>573</v>
      </c>
      <c r="E73" s="103">
        <f>SUM(number!L76:P76)</f>
        <v>1393</v>
      </c>
      <c r="F73" s="103">
        <f>SUM(number!Q76:S76)</f>
        <v>609</v>
      </c>
      <c r="G73" s="103">
        <f>SUM(number!T76:U76)</f>
        <v>252</v>
      </c>
      <c r="H73" s="106">
        <f t="shared" si="10"/>
        <v>72.065217391304344</v>
      </c>
      <c r="I73" s="106">
        <f t="shared" si="11"/>
        <v>5.662055335968379</v>
      </c>
      <c r="J73" s="106">
        <f t="shared" si="12"/>
        <v>13.764822134387353</v>
      </c>
      <c r="K73" s="106">
        <f t="shared" si="13"/>
        <v>6.0177865612648223</v>
      </c>
      <c r="L73" s="106">
        <f t="shared" si="14"/>
        <v>2.4901185770750986</v>
      </c>
      <c r="M73" s="103">
        <f>SUM(number!D76:U76)</f>
        <v>3584</v>
      </c>
      <c r="N73" s="106">
        <f t="shared" si="15"/>
        <v>35.415019762845851</v>
      </c>
      <c r="O73" s="103">
        <f>SUM(number!D76:G76)</f>
        <v>757</v>
      </c>
      <c r="P73" s="107">
        <f t="shared" si="16"/>
        <v>7.4802371541501973</v>
      </c>
      <c r="Q73" s="38"/>
      <c r="R73" s="38"/>
      <c r="S73" s="38"/>
      <c r="T73" s="38"/>
      <c r="U73" s="38"/>
      <c r="V73" s="38"/>
      <c r="W73" s="38"/>
    </row>
    <row r="74" spans="1:23" ht="13" x14ac:dyDescent="0.3">
      <c r="A74" s="96" t="s">
        <v>28</v>
      </c>
      <c r="B74" s="99">
        <f>SUM(number!C77:U77)</f>
        <v>23591</v>
      </c>
      <c r="C74" s="102">
        <f>SUM(number!C77:G77)</f>
        <v>11561</v>
      </c>
      <c r="D74" s="103">
        <f>SUM(number!H77:K77)</f>
        <v>1409</v>
      </c>
      <c r="E74" s="103">
        <f>SUM(number!L77:P77)</f>
        <v>5372</v>
      </c>
      <c r="F74" s="103">
        <f>SUM(number!Q77:S77)</f>
        <v>4385</v>
      </c>
      <c r="G74" s="103">
        <f>SUM(number!T77:U77)</f>
        <v>864</v>
      </c>
      <c r="H74" s="106">
        <f t="shared" si="10"/>
        <v>49.005976855580521</v>
      </c>
      <c r="I74" s="106">
        <f t="shared" si="11"/>
        <v>5.9726166758509596</v>
      </c>
      <c r="J74" s="106">
        <f t="shared" si="12"/>
        <v>22.771395871306854</v>
      </c>
      <c r="K74" s="106">
        <f t="shared" si="13"/>
        <v>18.587596964944257</v>
      </c>
      <c r="L74" s="106">
        <f t="shared" si="14"/>
        <v>3.6624136323174095</v>
      </c>
      <c r="M74" s="103">
        <f>SUM(number!D77:U77)</f>
        <v>14628</v>
      </c>
      <c r="N74" s="106">
        <f t="shared" si="15"/>
        <v>62.006697469373918</v>
      </c>
      <c r="O74" s="103">
        <f>SUM(number!D77:G77)</f>
        <v>2598</v>
      </c>
      <c r="P74" s="107">
        <f t="shared" si="16"/>
        <v>11.012674324954432</v>
      </c>
      <c r="Q74" s="38"/>
      <c r="R74" s="38"/>
      <c r="S74" s="38"/>
      <c r="T74" s="38"/>
      <c r="U74" s="38"/>
      <c r="V74" s="38"/>
      <c r="W74" s="38"/>
    </row>
    <row r="75" spans="1:23" ht="13" x14ac:dyDescent="0.3">
      <c r="A75" s="96" t="s">
        <v>29</v>
      </c>
      <c r="B75" s="99">
        <f>SUM(number!C78:U78)</f>
        <v>9330</v>
      </c>
      <c r="C75" s="102">
        <f>SUM(number!C78:G78)</f>
        <v>7396</v>
      </c>
      <c r="D75" s="103">
        <f>SUM(number!H78:K78)</f>
        <v>217</v>
      </c>
      <c r="E75" s="103">
        <f>SUM(number!L78:P78)</f>
        <v>1391</v>
      </c>
      <c r="F75" s="103">
        <f>SUM(number!Q78:S78)</f>
        <v>170</v>
      </c>
      <c r="G75" s="103">
        <f>SUM(number!T78:U78)</f>
        <v>156</v>
      </c>
      <c r="H75" s="106">
        <f t="shared" si="10"/>
        <v>79.271168274383712</v>
      </c>
      <c r="I75" s="106">
        <f t="shared" si="11"/>
        <v>2.32583065380493</v>
      </c>
      <c r="J75" s="106">
        <f t="shared" si="12"/>
        <v>14.908896034297964</v>
      </c>
      <c r="K75" s="106">
        <f t="shared" si="13"/>
        <v>1.822079314040729</v>
      </c>
      <c r="L75" s="106">
        <f t="shared" si="14"/>
        <v>1.6720257234726688</v>
      </c>
      <c r="M75" s="103">
        <f>SUM(number!D78:U78)</f>
        <v>2284</v>
      </c>
      <c r="N75" s="106">
        <f t="shared" si="15"/>
        <v>24.480171489817792</v>
      </c>
      <c r="O75" s="103">
        <f>SUM(number!D78:G78)</f>
        <v>350</v>
      </c>
      <c r="P75" s="107">
        <f t="shared" si="16"/>
        <v>3.7513397642015009</v>
      </c>
      <c r="Q75" s="38"/>
      <c r="R75" s="38"/>
      <c r="S75" s="38"/>
      <c r="T75" s="38"/>
      <c r="U75" s="38"/>
      <c r="V75" s="38"/>
      <c r="W75" s="38"/>
    </row>
    <row r="76" spans="1:23" ht="13" x14ac:dyDescent="0.3">
      <c r="A76" s="96" t="s">
        <v>92</v>
      </c>
      <c r="B76" s="99">
        <f>SUM(number!C79:U79)</f>
        <v>10143</v>
      </c>
      <c r="C76" s="102">
        <f>SUM(number!C79:G79)</f>
        <v>8218</v>
      </c>
      <c r="D76" s="103">
        <f>SUM(number!H79:K79)</f>
        <v>362</v>
      </c>
      <c r="E76" s="103">
        <f>SUM(number!L79:P79)</f>
        <v>1132</v>
      </c>
      <c r="F76" s="103">
        <f>SUM(number!Q79:S79)</f>
        <v>198</v>
      </c>
      <c r="G76" s="103">
        <f>SUM(number!T79:U79)</f>
        <v>233</v>
      </c>
      <c r="H76" s="106">
        <f t="shared" si="10"/>
        <v>81.021394064872325</v>
      </c>
      <c r="I76" s="106">
        <f t="shared" si="11"/>
        <v>3.5689638174110221</v>
      </c>
      <c r="J76" s="106">
        <f t="shared" si="12"/>
        <v>11.160406191462092</v>
      </c>
      <c r="K76" s="106">
        <f t="shared" si="13"/>
        <v>1.9520851818988465</v>
      </c>
      <c r="L76" s="106">
        <f t="shared" si="14"/>
        <v>2.2971507443557133</v>
      </c>
      <c r="M76" s="103">
        <f>SUM(number!D79:U79)</f>
        <v>2221</v>
      </c>
      <c r="N76" s="106">
        <f t="shared" si="15"/>
        <v>21.896874691905747</v>
      </c>
      <c r="O76" s="103">
        <f>SUM(number!D79:G79)</f>
        <v>296</v>
      </c>
      <c r="P76" s="107">
        <f t="shared" si="16"/>
        <v>2.9182687567780734</v>
      </c>
      <c r="Q76" s="38"/>
      <c r="R76" s="38"/>
      <c r="S76" s="38"/>
      <c r="T76" s="38"/>
      <c r="U76" s="38"/>
      <c r="V76" s="38"/>
      <c r="W76" s="38"/>
    </row>
    <row r="77" spans="1:23" ht="13" x14ac:dyDescent="0.3">
      <c r="A77" s="96" t="s">
        <v>93</v>
      </c>
      <c r="B77" s="99">
        <f>SUM(number!C80:U80)</f>
        <v>10037</v>
      </c>
      <c r="C77" s="102">
        <f>SUM(number!C80:G80)</f>
        <v>8211</v>
      </c>
      <c r="D77" s="103">
        <f>SUM(number!H80:K80)</f>
        <v>519</v>
      </c>
      <c r="E77" s="103">
        <f>SUM(number!L80:P80)</f>
        <v>737</v>
      </c>
      <c r="F77" s="103">
        <f>SUM(number!Q80:S80)</f>
        <v>454</v>
      </c>
      <c r="G77" s="103">
        <f>SUM(number!T80:U80)</f>
        <v>116</v>
      </c>
      <c r="H77" s="106">
        <f t="shared" si="10"/>
        <v>81.80731294211418</v>
      </c>
      <c r="I77" s="106">
        <f t="shared" si="11"/>
        <v>5.1708677891800336</v>
      </c>
      <c r="J77" s="106">
        <f t="shared" si="12"/>
        <v>7.3428315233635546</v>
      </c>
      <c r="K77" s="106">
        <f t="shared" si="13"/>
        <v>4.5232639234831122</v>
      </c>
      <c r="L77" s="106">
        <f t="shared" si="14"/>
        <v>1.1557238218591213</v>
      </c>
      <c r="M77" s="103">
        <f>SUM(number!D80:U80)</f>
        <v>2303</v>
      </c>
      <c r="N77" s="106">
        <f t="shared" si="15"/>
        <v>22.945103118461692</v>
      </c>
      <c r="O77" s="103">
        <f>SUM(number!D80:G80)</f>
        <v>477</v>
      </c>
      <c r="P77" s="107">
        <f t="shared" si="16"/>
        <v>4.7524160605758698</v>
      </c>
      <c r="Q77" s="38"/>
      <c r="R77" s="38"/>
      <c r="S77" s="38"/>
      <c r="T77" s="38"/>
      <c r="U77" s="38"/>
      <c r="V77" s="38"/>
      <c r="W77" s="38"/>
    </row>
    <row r="78" spans="1:23" ht="13" x14ac:dyDescent="0.3">
      <c r="A78" s="96" t="s">
        <v>94</v>
      </c>
      <c r="B78" s="99">
        <f>SUM(number!C81:U81)</f>
        <v>11967</v>
      </c>
      <c r="C78" s="102">
        <f>SUM(number!C81:G81)</f>
        <v>9857</v>
      </c>
      <c r="D78" s="103">
        <f>SUM(number!H81:K81)</f>
        <v>333</v>
      </c>
      <c r="E78" s="103">
        <f>SUM(number!L81:P81)</f>
        <v>1294</v>
      </c>
      <c r="F78" s="103">
        <f>SUM(number!Q81:S81)</f>
        <v>279</v>
      </c>
      <c r="G78" s="103">
        <f>SUM(number!T81:U81)</f>
        <v>204</v>
      </c>
      <c r="H78" s="106">
        <f t="shared" si="10"/>
        <v>82.368179159354895</v>
      </c>
      <c r="I78" s="106">
        <f t="shared" si="11"/>
        <v>2.7826522938079723</v>
      </c>
      <c r="J78" s="106">
        <f t="shared" si="12"/>
        <v>10.813069273836383</v>
      </c>
      <c r="K78" s="106">
        <f t="shared" si="13"/>
        <v>2.3314113812985711</v>
      </c>
      <c r="L78" s="106">
        <f t="shared" si="14"/>
        <v>1.704687891702181</v>
      </c>
      <c r="M78" s="103">
        <f>SUM(number!D81:U81)</f>
        <v>2481</v>
      </c>
      <c r="N78" s="106">
        <f t="shared" si="15"/>
        <v>20.732013035848585</v>
      </c>
      <c r="O78" s="103">
        <f>SUM(number!D81:G81)</f>
        <v>371</v>
      </c>
      <c r="P78" s="107">
        <f t="shared" si="16"/>
        <v>3.1001921952034763</v>
      </c>
      <c r="Q78" s="38"/>
      <c r="R78" s="38"/>
      <c r="S78" s="38"/>
      <c r="T78" s="38"/>
      <c r="U78" s="38"/>
      <c r="V78" s="38"/>
      <c r="W78" s="38"/>
    </row>
    <row r="79" spans="1:23" ht="13" x14ac:dyDescent="0.3">
      <c r="A79" s="96" t="s">
        <v>33</v>
      </c>
      <c r="B79" s="99">
        <f>SUM(number!C82:U82)</f>
        <v>9485</v>
      </c>
      <c r="C79" s="102">
        <f>SUM(number!C82:G82)</f>
        <v>7920</v>
      </c>
      <c r="D79" s="103">
        <f>SUM(number!H82:K82)</f>
        <v>315</v>
      </c>
      <c r="E79" s="103">
        <f>SUM(number!L82:P82)</f>
        <v>880</v>
      </c>
      <c r="F79" s="103">
        <f>SUM(number!Q82:S82)</f>
        <v>220</v>
      </c>
      <c r="G79" s="103">
        <f>SUM(number!T82:U82)</f>
        <v>150</v>
      </c>
      <c r="H79" s="106">
        <f t="shared" si="10"/>
        <v>83.50026357406432</v>
      </c>
      <c r="I79" s="106">
        <f t="shared" si="11"/>
        <v>3.3210332103321036</v>
      </c>
      <c r="J79" s="106">
        <f t="shared" si="12"/>
        <v>9.2778070637849233</v>
      </c>
      <c r="K79" s="106">
        <f t="shared" si="13"/>
        <v>2.3194517659462308</v>
      </c>
      <c r="L79" s="106">
        <f t="shared" si="14"/>
        <v>1.5814443858724301</v>
      </c>
      <c r="M79" s="103">
        <f>SUM(number!D82:U82)</f>
        <v>2068</v>
      </c>
      <c r="N79" s="106">
        <f t="shared" si="15"/>
        <v>21.802846599894572</v>
      </c>
      <c r="O79" s="103">
        <f>SUM(number!D82:G82)</f>
        <v>503</v>
      </c>
      <c r="P79" s="107">
        <f t="shared" si="16"/>
        <v>5.3031101739588822</v>
      </c>
      <c r="Q79" s="38"/>
      <c r="R79" s="38"/>
      <c r="S79" s="38"/>
      <c r="T79" s="38"/>
      <c r="U79" s="38"/>
      <c r="V79" s="38"/>
      <c r="W79" s="38"/>
    </row>
    <row r="80" spans="1:23" ht="13" x14ac:dyDescent="0.3">
      <c r="A80" s="96" t="s">
        <v>30</v>
      </c>
      <c r="B80" s="99">
        <f>SUM(number!C83:U83)</f>
        <v>20111</v>
      </c>
      <c r="C80" s="102">
        <f>SUM(number!C83:G83)</f>
        <v>16026</v>
      </c>
      <c r="D80" s="103">
        <f>SUM(number!H83:K83)</f>
        <v>709</v>
      </c>
      <c r="E80" s="103">
        <f>SUM(number!L83:P83)</f>
        <v>2338</v>
      </c>
      <c r="F80" s="103">
        <f>SUM(number!Q83:S83)</f>
        <v>672</v>
      </c>
      <c r="G80" s="103">
        <f>SUM(number!T83:U83)</f>
        <v>366</v>
      </c>
      <c r="H80" s="106">
        <f t="shared" si="10"/>
        <v>79.687733081398235</v>
      </c>
      <c r="I80" s="106">
        <f t="shared" si="11"/>
        <v>3.5254338421759233</v>
      </c>
      <c r="J80" s="106">
        <f t="shared" si="12"/>
        <v>11.625478593804385</v>
      </c>
      <c r="K80" s="106">
        <f t="shared" si="13"/>
        <v>3.3414549251653325</v>
      </c>
      <c r="L80" s="106">
        <f t="shared" si="14"/>
        <v>1.8198995574561185</v>
      </c>
      <c r="M80" s="103">
        <f>SUM(number!D83:U83)</f>
        <v>5138</v>
      </c>
      <c r="N80" s="106">
        <f t="shared" si="15"/>
        <v>25.548207448659937</v>
      </c>
      <c r="O80" s="103">
        <f>SUM(number!D83:G83)</f>
        <v>1053</v>
      </c>
      <c r="P80" s="107">
        <f t="shared" si="16"/>
        <v>5.2359405300581772</v>
      </c>
      <c r="Q80" s="38"/>
      <c r="R80" s="38"/>
      <c r="S80" s="38"/>
      <c r="T80" s="38"/>
      <c r="U80" s="38"/>
      <c r="V80" s="38"/>
      <c r="W80" s="38"/>
    </row>
    <row r="81" spans="1:23" ht="13" x14ac:dyDescent="0.3">
      <c r="A81" s="96" t="s">
        <v>95</v>
      </c>
      <c r="B81" s="99">
        <f>SUM(number!C84:U84)</f>
        <v>16313</v>
      </c>
      <c r="C81" s="102">
        <f>SUM(number!C84:G84)</f>
        <v>13831</v>
      </c>
      <c r="D81" s="103">
        <f>SUM(number!H84:K84)</f>
        <v>477</v>
      </c>
      <c r="E81" s="103">
        <f>SUM(number!L84:P84)</f>
        <v>1298</v>
      </c>
      <c r="F81" s="103">
        <f>SUM(number!Q84:S84)</f>
        <v>449</v>
      </c>
      <c r="G81" s="103">
        <f>SUM(number!T84:U84)</f>
        <v>258</v>
      </c>
      <c r="H81" s="106">
        <f t="shared" si="10"/>
        <v>84.785140685342981</v>
      </c>
      <c r="I81" s="106">
        <f t="shared" si="11"/>
        <v>2.9240483050327959</v>
      </c>
      <c r="J81" s="106">
        <f t="shared" si="12"/>
        <v>7.9568442346594743</v>
      </c>
      <c r="K81" s="106">
        <f t="shared" si="13"/>
        <v>2.7524060565193404</v>
      </c>
      <c r="L81" s="106">
        <f t="shared" si="14"/>
        <v>1.5815607184454117</v>
      </c>
      <c r="M81" s="103">
        <f>SUM(number!D84:U84)</f>
        <v>3217</v>
      </c>
      <c r="N81" s="106">
        <f t="shared" si="15"/>
        <v>19.72046833813523</v>
      </c>
      <c r="O81" s="103">
        <f>SUM(number!D84:G84)</f>
        <v>735</v>
      </c>
      <c r="P81" s="107">
        <f t="shared" si="16"/>
        <v>4.5056090234782076</v>
      </c>
      <c r="Q81" s="38"/>
      <c r="R81" s="38"/>
      <c r="S81" s="38"/>
      <c r="T81" s="38"/>
      <c r="U81" s="38"/>
      <c r="V81" s="38"/>
      <c r="W81" s="38"/>
    </row>
    <row r="82" spans="1:23" ht="13" x14ac:dyDescent="0.3">
      <c r="A82" s="96" t="s">
        <v>96</v>
      </c>
      <c r="B82" s="99">
        <f>SUM(number!C85:U85)</f>
        <v>9296</v>
      </c>
      <c r="C82" s="102">
        <f>SUM(number!C85:G85)</f>
        <v>7285</v>
      </c>
      <c r="D82" s="103">
        <f>SUM(number!H85:K85)</f>
        <v>327</v>
      </c>
      <c r="E82" s="103">
        <f>SUM(number!L85:P85)</f>
        <v>1245</v>
      </c>
      <c r="F82" s="103">
        <f>SUM(number!Q85:S85)</f>
        <v>237</v>
      </c>
      <c r="G82" s="103">
        <f>SUM(number!T85:U85)</f>
        <v>202</v>
      </c>
      <c r="H82" s="106">
        <f t="shared" si="10"/>
        <v>78.367039586919105</v>
      </c>
      <c r="I82" s="106">
        <f t="shared" si="11"/>
        <v>3.5176419965576593</v>
      </c>
      <c r="J82" s="106">
        <f t="shared" si="12"/>
        <v>13.392857142857142</v>
      </c>
      <c r="K82" s="106">
        <f t="shared" si="13"/>
        <v>2.5494836488812394</v>
      </c>
      <c r="L82" s="106">
        <f t="shared" si="14"/>
        <v>2.1729776247848536</v>
      </c>
      <c r="M82" s="103">
        <f>SUM(number!D85:U85)</f>
        <v>2479</v>
      </c>
      <c r="N82" s="106">
        <f t="shared" si="15"/>
        <v>26.667383820998282</v>
      </c>
      <c r="O82" s="103">
        <f>SUM(number!D85:G85)</f>
        <v>468</v>
      </c>
      <c r="P82" s="107">
        <f t="shared" si="16"/>
        <v>5.0344234079173837</v>
      </c>
      <c r="Q82" s="38"/>
      <c r="R82" s="38"/>
      <c r="S82" s="38"/>
      <c r="T82" s="38"/>
      <c r="U82" s="38"/>
      <c r="V82" s="38"/>
      <c r="W82" s="38"/>
    </row>
    <row r="83" spans="1:23" ht="13" x14ac:dyDescent="0.3">
      <c r="A83" s="96" t="s">
        <v>97</v>
      </c>
      <c r="B83" s="99">
        <f>SUM(number!C86:U86)</f>
        <v>11689</v>
      </c>
      <c r="C83" s="102">
        <f>SUM(number!C86:G86)</f>
        <v>4345</v>
      </c>
      <c r="D83" s="103">
        <f>SUM(number!H86:K86)</f>
        <v>534</v>
      </c>
      <c r="E83" s="103">
        <f>SUM(number!L86:P86)</f>
        <v>5272</v>
      </c>
      <c r="F83" s="103">
        <f>SUM(number!Q86:S86)</f>
        <v>759</v>
      </c>
      <c r="G83" s="103">
        <f>SUM(number!T86:U86)</f>
        <v>779</v>
      </c>
      <c r="H83" s="106">
        <f t="shared" si="10"/>
        <v>37.171699888784325</v>
      </c>
      <c r="I83" s="106">
        <f t="shared" si="11"/>
        <v>4.568397638805715</v>
      </c>
      <c r="J83" s="106">
        <f t="shared" si="12"/>
        <v>45.102232868508857</v>
      </c>
      <c r="K83" s="106">
        <f t="shared" si="13"/>
        <v>6.4932842843699197</v>
      </c>
      <c r="L83" s="106">
        <f t="shared" si="14"/>
        <v>6.6643853195311822</v>
      </c>
      <c r="M83" s="103">
        <f>SUM(number!D86:U86)</f>
        <v>8201</v>
      </c>
      <c r="N83" s="106">
        <f t="shared" ref="N83:N87" si="17">M83/B83*100</f>
        <v>70.159979467875772</v>
      </c>
      <c r="O83" s="103">
        <f>SUM(number!D86:G86)</f>
        <v>857</v>
      </c>
      <c r="P83" s="107">
        <f t="shared" ref="P83:P87" si="18">O83/B83*100</f>
        <v>7.3316793566601079</v>
      </c>
      <c r="Q83" s="38"/>
      <c r="R83" s="38"/>
      <c r="S83" s="38"/>
      <c r="T83" s="38"/>
      <c r="U83" s="38"/>
      <c r="V83" s="38"/>
      <c r="W83" s="38"/>
    </row>
    <row r="84" spans="1:23" ht="13" x14ac:dyDescent="0.3">
      <c r="A84" s="96" t="s">
        <v>98</v>
      </c>
      <c r="B84" s="99">
        <f>SUM(number!C87:U87)</f>
        <v>13714</v>
      </c>
      <c r="C84" s="102">
        <f>SUM(number!C87:G87)</f>
        <v>1925</v>
      </c>
      <c r="D84" s="103">
        <f>SUM(number!H87:K87)</f>
        <v>428</v>
      </c>
      <c r="E84" s="103">
        <f>SUM(number!L87:P87)</f>
        <v>9297</v>
      </c>
      <c r="F84" s="103">
        <f>SUM(number!Q87:S87)</f>
        <v>1278</v>
      </c>
      <c r="G84" s="103">
        <f>SUM(number!T87:U87)</f>
        <v>786</v>
      </c>
      <c r="H84" s="106">
        <f t="shared" si="10"/>
        <v>14.036750765640951</v>
      </c>
      <c r="I84" s="106">
        <f t="shared" si="11"/>
        <v>3.120898352049001</v>
      </c>
      <c r="J84" s="106">
        <f t="shared" si="12"/>
        <v>67.792037334111129</v>
      </c>
      <c r="K84" s="106">
        <f t="shared" si="13"/>
        <v>9.3189441446696808</v>
      </c>
      <c r="L84" s="106">
        <f t="shared" si="14"/>
        <v>5.7313694035292402</v>
      </c>
      <c r="M84" s="103">
        <f>SUM(number!D87:U87)</f>
        <v>12252</v>
      </c>
      <c r="N84" s="106">
        <f t="shared" si="17"/>
        <v>89.339361236692426</v>
      </c>
      <c r="O84" s="103">
        <f>SUM(number!D87:G87)</f>
        <v>463</v>
      </c>
      <c r="P84" s="107">
        <f t="shared" si="18"/>
        <v>3.3761120023333819</v>
      </c>
      <c r="Q84" s="38"/>
      <c r="R84" s="38"/>
      <c r="S84" s="38"/>
      <c r="T84" s="38"/>
      <c r="U84" s="38"/>
      <c r="V84" s="38"/>
      <c r="W84" s="38"/>
    </row>
    <row r="85" spans="1:23" ht="13" x14ac:dyDescent="0.3">
      <c r="A85" s="96" t="s">
        <v>99</v>
      </c>
      <c r="B85" s="99">
        <f>SUM(number!C88:U88)</f>
        <v>23509</v>
      </c>
      <c r="C85" s="102">
        <f>SUM(number!C88:G88)</f>
        <v>15588</v>
      </c>
      <c r="D85" s="103">
        <f>SUM(number!H88:K88)</f>
        <v>1430</v>
      </c>
      <c r="E85" s="103">
        <f>SUM(number!L88:P88)</f>
        <v>3260</v>
      </c>
      <c r="F85" s="103">
        <f>SUM(number!Q88:S88)</f>
        <v>2122</v>
      </c>
      <c r="G85" s="103">
        <f>SUM(number!T88:U88)</f>
        <v>1109</v>
      </c>
      <c r="H85" s="106">
        <f t="shared" si="10"/>
        <v>66.306520906886718</v>
      </c>
      <c r="I85" s="106">
        <f t="shared" si="11"/>
        <v>6.0827768088817047</v>
      </c>
      <c r="J85" s="106">
        <f t="shared" si="12"/>
        <v>13.86702964821983</v>
      </c>
      <c r="K85" s="106">
        <f t="shared" si="13"/>
        <v>9.0263303415713132</v>
      </c>
      <c r="L85" s="106">
        <f t="shared" si="14"/>
        <v>4.7173422944404271</v>
      </c>
      <c r="M85" s="103">
        <f>SUM(number!D88:U88)</f>
        <v>9492</v>
      </c>
      <c r="N85" s="106">
        <f t="shared" si="17"/>
        <v>40.37602620273087</v>
      </c>
      <c r="O85" s="103">
        <f>SUM(number!D88:G88)</f>
        <v>1571</v>
      </c>
      <c r="P85" s="107">
        <f t="shared" si="18"/>
        <v>6.6825471096175928</v>
      </c>
      <c r="Q85" s="38"/>
      <c r="R85" s="38"/>
      <c r="S85" s="38"/>
      <c r="T85" s="38"/>
      <c r="U85" s="38"/>
      <c r="V85" s="38"/>
      <c r="W85" s="38"/>
    </row>
    <row r="86" spans="1:23" ht="13" x14ac:dyDescent="0.3">
      <c r="A86" s="96" t="s">
        <v>100</v>
      </c>
      <c r="B86" s="99">
        <f>SUM(number!C89:U89)</f>
        <v>11049</v>
      </c>
      <c r="C86" s="102">
        <f>SUM(number!C89:G89)</f>
        <v>6286</v>
      </c>
      <c r="D86" s="103">
        <f>SUM(number!H89:K89)</f>
        <v>444</v>
      </c>
      <c r="E86" s="103">
        <f>SUM(number!L89:P89)</f>
        <v>3397</v>
      </c>
      <c r="F86" s="103">
        <f>SUM(number!Q89:S89)</f>
        <v>600</v>
      </c>
      <c r="G86" s="103">
        <f>SUM(number!T89:U89)</f>
        <v>322</v>
      </c>
      <c r="H86" s="106">
        <f t="shared" si="10"/>
        <v>56.892026427731011</v>
      </c>
      <c r="I86" s="106">
        <f t="shared" si="11"/>
        <v>4.0184632093402115</v>
      </c>
      <c r="J86" s="106">
        <f t="shared" si="12"/>
        <v>30.744863788578154</v>
      </c>
      <c r="K86" s="106">
        <f t="shared" si="13"/>
        <v>5.430355688297583</v>
      </c>
      <c r="L86" s="106">
        <f t="shared" si="14"/>
        <v>2.9142908860530365</v>
      </c>
      <c r="M86" s="103">
        <f>SUM(number!D89:U89)</f>
        <v>5209</v>
      </c>
      <c r="N86" s="106">
        <f t="shared" si="17"/>
        <v>47.144537967236857</v>
      </c>
      <c r="O86" s="103">
        <f>SUM(number!D89:G89)</f>
        <v>446</v>
      </c>
      <c r="P86" s="107">
        <f t="shared" si="18"/>
        <v>4.0365643949678702</v>
      </c>
      <c r="Q86" s="38"/>
      <c r="R86" s="38"/>
      <c r="S86" s="38"/>
      <c r="T86" s="38"/>
      <c r="U86" s="38"/>
      <c r="V86" s="38"/>
      <c r="W86" s="38"/>
    </row>
    <row r="87" spans="1:23" ht="13.5" thickBot="1" x14ac:dyDescent="0.35">
      <c r="A87" s="110" t="s">
        <v>101</v>
      </c>
      <c r="B87" s="111">
        <f>SUM(number!C90:U90)</f>
        <v>13592</v>
      </c>
      <c r="C87" s="112">
        <f>SUM(number!C90:G90)</f>
        <v>4306</v>
      </c>
      <c r="D87" s="113">
        <f>SUM(number!H90:K90)</f>
        <v>654</v>
      </c>
      <c r="E87" s="113">
        <f>SUM(number!L90:P90)</f>
        <v>6856</v>
      </c>
      <c r="F87" s="113">
        <f>SUM(number!Q90:S90)</f>
        <v>1072</v>
      </c>
      <c r="G87" s="113">
        <f>SUM(number!T90:U90)</f>
        <v>704</v>
      </c>
      <c r="H87" s="108">
        <f t="shared" si="10"/>
        <v>31.680400235432611</v>
      </c>
      <c r="I87" s="108">
        <f t="shared" si="11"/>
        <v>4.8116539140670982</v>
      </c>
      <c r="J87" s="108">
        <f t="shared" si="12"/>
        <v>50.441436138905239</v>
      </c>
      <c r="K87" s="108">
        <f t="shared" si="13"/>
        <v>7.88699234844026</v>
      </c>
      <c r="L87" s="108">
        <f t="shared" si="14"/>
        <v>5.1795173631547966</v>
      </c>
      <c r="M87" s="113">
        <f>SUM(number!D90:U90)</f>
        <v>9793</v>
      </c>
      <c r="N87" s="108">
        <f t="shared" si="17"/>
        <v>72.049735138316663</v>
      </c>
      <c r="O87" s="113">
        <f>SUM(number!D90:G90)</f>
        <v>507</v>
      </c>
      <c r="P87" s="109">
        <f t="shared" si="18"/>
        <v>3.7301353737492646</v>
      </c>
      <c r="Q87" s="38"/>
      <c r="R87" s="38"/>
      <c r="S87" s="38"/>
      <c r="T87" s="38"/>
      <c r="U87" s="38"/>
      <c r="V87" s="38"/>
      <c r="W87" s="38"/>
    </row>
    <row r="88" spans="1:23" x14ac:dyDescent="0.25">
      <c r="A88" s="39"/>
      <c r="B88" s="39"/>
      <c r="C88" s="52"/>
      <c r="D88" s="21"/>
      <c r="E88" s="40"/>
      <c r="F88" s="40"/>
      <c r="G88" s="40"/>
      <c r="H88" s="40"/>
      <c r="I88" s="40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</row>
    <row r="89" spans="1:23" x14ac:dyDescent="0.25">
      <c r="A89" s="39"/>
      <c r="B89" s="39"/>
      <c r="C89" s="38"/>
      <c r="D89" s="19"/>
      <c r="E89" s="40"/>
      <c r="F89" s="40"/>
      <c r="G89" s="40"/>
      <c r="H89" s="40"/>
      <c r="I89" s="40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</row>
    <row r="90" spans="1:23" x14ac:dyDescent="0.25">
      <c r="A90" s="39"/>
      <c r="B90" s="39"/>
      <c r="C90" s="38"/>
      <c r="D90" s="19"/>
      <c r="E90" s="40"/>
      <c r="F90" s="40"/>
      <c r="G90" s="40"/>
      <c r="H90" s="40"/>
      <c r="I90" s="40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</row>
    <row r="91" spans="1:23" x14ac:dyDescent="0.25">
      <c r="A91" s="39"/>
      <c r="B91" s="39"/>
      <c r="C91" s="38"/>
      <c r="D91" s="20"/>
      <c r="E91" s="40"/>
      <c r="F91" s="40"/>
      <c r="G91" s="40"/>
      <c r="H91" s="40"/>
      <c r="I91" s="40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</row>
    <row r="92" spans="1:23" x14ac:dyDescent="0.25">
      <c r="A92" s="39"/>
      <c r="B92" s="39"/>
      <c r="C92" s="38"/>
      <c r="D92" s="19"/>
      <c r="E92" s="40"/>
      <c r="F92" s="40"/>
      <c r="G92" s="40"/>
      <c r="H92" s="40"/>
      <c r="I92" s="40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</row>
    <row r="93" spans="1:23" x14ac:dyDescent="0.25">
      <c r="A93" s="39"/>
      <c r="B93" s="39"/>
      <c r="C93" s="38"/>
      <c r="D93" s="19"/>
      <c r="E93" s="40"/>
      <c r="F93" s="40"/>
      <c r="G93" s="40"/>
      <c r="H93" s="40"/>
      <c r="I93" s="40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</row>
    <row r="94" spans="1:23" x14ac:dyDescent="0.25">
      <c r="A94" s="39"/>
      <c r="B94" s="39"/>
      <c r="C94" s="38"/>
      <c r="D94" s="19"/>
      <c r="E94" s="40"/>
      <c r="F94" s="40"/>
      <c r="G94" s="40"/>
      <c r="H94" s="40"/>
      <c r="I94" s="40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</row>
    <row r="95" spans="1:23" x14ac:dyDescent="0.25">
      <c r="A95" s="39"/>
      <c r="B95" s="39"/>
      <c r="C95" s="38"/>
      <c r="D95" s="19"/>
      <c r="E95" s="40"/>
      <c r="F95" s="40"/>
      <c r="G95" s="40"/>
      <c r="H95" s="40"/>
      <c r="I95" s="40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</row>
    <row r="96" spans="1:23" x14ac:dyDescent="0.25">
      <c r="A96" s="39"/>
      <c r="B96" s="39"/>
      <c r="C96" s="38"/>
      <c r="D96" s="19"/>
      <c r="E96" s="40"/>
      <c r="F96" s="40"/>
      <c r="G96" s="40"/>
      <c r="H96" s="40"/>
      <c r="I96" s="40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</row>
    <row r="97" spans="1:23" x14ac:dyDescent="0.25">
      <c r="A97" s="39"/>
      <c r="B97" s="39"/>
      <c r="C97" s="38"/>
      <c r="D97" s="19"/>
      <c r="E97" s="40"/>
      <c r="F97" s="40"/>
      <c r="G97" s="40"/>
      <c r="H97" s="40"/>
      <c r="I97" s="40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</row>
    <row r="98" spans="1:23" x14ac:dyDescent="0.25">
      <c r="A98" s="39"/>
      <c r="B98" s="39"/>
      <c r="C98" s="38"/>
      <c r="D98" s="19"/>
      <c r="E98" s="40"/>
      <c r="F98" s="40"/>
      <c r="G98" s="40"/>
      <c r="H98" s="40"/>
      <c r="I98" s="40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</row>
    <row r="99" spans="1:23" x14ac:dyDescent="0.25">
      <c r="A99" s="39"/>
      <c r="B99" s="39"/>
      <c r="C99" s="38"/>
      <c r="D99" s="19"/>
      <c r="E99" s="40"/>
      <c r="F99" s="40"/>
      <c r="G99" s="40"/>
      <c r="H99" s="40"/>
      <c r="I99" s="40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</row>
    <row r="100" spans="1:23" x14ac:dyDescent="0.25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</row>
  </sheetData>
  <sheetProtection sheet="1" objects="1" scenarios="1"/>
  <phoneticPr fontId="1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2</vt:i4>
      </vt:variant>
    </vt:vector>
  </HeadingPairs>
  <TitlesOfParts>
    <vt:vector size="7" baseType="lpstr">
      <vt:lpstr>notes and definition</vt:lpstr>
      <vt:lpstr>number</vt:lpstr>
      <vt:lpstr>percent</vt:lpstr>
      <vt:lpstr>detailed Ethnic group</vt:lpstr>
      <vt:lpstr>chart data</vt:lpstr>
      <vt:lpstr>Chart_2001-2021</vt:lpstr>
      <vt:lpstr>percent ethnic</vt:lpstr>
    </vt:vector>
  </TitlesOfParts>
  <Company>BCC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Ethnic group</dc:title>
  <dc:creator>PLAABAHY</dc:creator>
  <cp:keywords>2021 Ethnic groups</cp:keywords>
  <cp:lastModifiedBy>James Cowling</cp:lastModifiedBy>
  <cp:lastPrinted>2022-11-30T18:45:18Z</cp:lastPrinted>
  <dcterms:created xsi:type="dcterms:W3CDTF">2003-09-23T15:09:30Z</dcterms:created>
  <dcterms:modified xsi:type="dcterms:W3CDTF">2023-02-08T12:31:33Z</dcterms:modified>
</cp:coreProperties>
</file>