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birminghamcitycouncil-my.sharepoint.com/personal/vikki_rainbow_birmingham_gov_uk/Documents/Documents/-- WebTeam/Documents for web/Care Homes/"/>
    </mc:Choice>
  </mc:AlternateContent>
  <xr:revisionPtr revIDLastSave="0" documentId="8_{2A921E22-8D97-4E00-97ED-86BEF5330A24}" xr6:coauthVersionLast="47" xr6:coauthVersionMax="47" xr10:uidLastSave="{00000000-0000-0000-0000-000000000000}"/>
  <bookViews>
    <workbookView xWindow="-108" yWindow="-108" windowWidth="23256" windowHeight="12576" xr2:uid="{00000000-000D-0000-FFFF-FFFF00000000}"/>
  </bookViews>
  <sheets>
    <sheet name="FrontPage" sheetId="10" r:id="rId1"/>
    <sheet name="Audit" sheetId="9" r:id="rId2"/>
    <sheet name="Sheet1" sheetId="11" state="hidden" r:id="rId3"/>
  </sheets>
  <definedNames>
    <definedName name="_xlnm.Print_Titles" localSheetId="1">Audit!$2:$3</definedName>
    <definedName name="Value">Sheet1!$I$5:$J$9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6" i="11" l="1"/>
  <c r="B185" i="11"/>
  <c r="B184" i="11"/>
  <c r="B183" i="11"/>
  <c r="B182" i="11"/>
  <c r="B180" i="11"/>
  <c r="B179" i="11"/>
  <c r="B178" i="11"/>
  <c r="B177" i="11"/>
  <c r="B176" i="11"/>
  <c r="B174" i="11"/>
  <c r="B173" i="11"/>
  <c r="B172" i="11"/>
  <c r="B171" i="11"/>
  <c r="B170" i="11"/>
  <c r="B168" i="11"/>
  <c r="B167" i="11"/>
  <c r="B166" i="11"/>
  <c r="B165" i="11"/>
  <c r="B164" i="11"/>
  <c r="B163" i="11"/>
  <c r="B161" i="11"/>
  <c r="B160" i="11"/>
  <c r="B159" i="11"/>
  <c r="B158" i="11"/>
  <c r="B157" i="11"/>
  <c r="B156" i="11"/>
  <c r="B154" i="11"/>
  <c r="B153" i="11"/>
  <c r="B152" i="11"/>
  <c r="B151" i="11"/>
  <c r="B150" i="11"/>
  <c r="B149" i="11"/>
  <c r="B148" i="11"/>
  <c r="B147" i="11"/>
  <c r="B145" i="11"/>
  <c r="B144" i="11"/>
  <c r="B143" i="11"/>
  <c r="B142" i="11"/>
  <c r="B141" i="11"/>
  <c r="B140" i="11"/>
  <c r="B139" i="11"/>
  <c r="B138" i="11"/>
  <c r="B137" i="11"/>
  <c r="B136" i="11"/>
  <c r="B135" i="11"/>
  <c r="B134" i="11"/>
  <c r="B133" i="11"/>
  <c r="B132" i="11"/>
  <c r="B131" i="11"/>
  <c r="B130" i="11"/>
  <c r="B129" i="11"/>
  <c r="B128" i="11"/>
  <c r="B127" i="11"/>
  <c r="B126" i="11"/>
  <c r="B125" i="11"/>
  <c r="B124" i="11"/>
  <c r="B123" i="11"/>
  <c r="B121" i="11"/>
  <c r="B120" i="11"/>
  <c r="B119" i="11"/>
  <c r="B118" i="11"/>
  <c r="B117" i="11"/>
  <c r="B116" i="11"/>
  <c r="B115" i="11"/>
  <c r="B114" i="11"/>
  <c r="B113" i="11"/>
  <c r="B112" i="11"/>
  <c r="B111" i="11"/>
  <c r="B110" i="11"/>
  <c r="B109" i="11"/>
  <c r="B108" i="11"/>
  <c r="B107" i="11"/>
  <c r="B106" i="11"/>
  <c r="B105" i="11"/>
  <c r="B104" i="11"/>
  <c r="B103" i="11"/>
  <c r="B102" i="11"/>
  <c r="B101" i="11"/>
  <c r="B99" i="11"/>
  <c r="B98" i="11"/>
  <c r="B97" i="11"/>
  <c r="B96" i="11"/>
  <c r="B95" i="11"/>
  <c r="B93" i="11"/>
  <c r="B92" i="11"/>
  <c r="B91" i="11"/>
  <c r="B89" i="11"/>
  <c r="B88" i="11"/>
  <c r="B87" i="11"/>
  <c r="B85" i="11"/>
  <c r="B84" i="11"/>
  <c r="B83" i="11"/>
  <c r="B82" i="11"/>
  <c r="B81" i="11"/>
  <c r="B80" i="11"/>
  <c r="B78" i="11"/>
  <c r="B77" i="11"/>
  <c r="B76" i="11"/>
  <c r="B75" i="11"/>
  <c r="B74" i="11"/>
  <c r="B73" i="11"/>
  <c r="B72" i="11"/>
  <c r="B71" i="11"/>
  <c r="B70" i="11"/>
  <c r="B68" i="11"/>
  <c r="B67" i="11"/>
  <c r="B66" i="11"/>
  <c r="B65" i="11"/>
  <c r="B63" i="11"/>
  <c r="B62" i="11"/>
  <c r="B61" i="11"/>
  <c r="B60" i="11"/>
  <c r="B59" i="11"/>
  <c r="B57" i="11"/>
  <c r="B56" i="11"/>
  <c r="B55" i="11"/>
  <c r="B53" i="11"/>
  <c r="B52" i="11"/>
  <c r="B51" i="11"/>
  <c r="B50" i="11"/>
  <c r="B48" i="11"/>
  <c r="B47" i="11"/>
  <c r="B46" i="11"/>
  <c r="B45" i="11"/>
  <c r="B44" i="11"/>
  <c r="B43" i="11"/>
  <c r="B42" i="11"/>
  <c r="B41" i="11"/>
  <c r="B40" i="11"/>
  <c r="B39" i="11"/>
  <c r="B37" i="11"/>
  <c r="B36" i="11"/>
  <c r="B35" i="11"/>
  <c r="B34" i="11"/>
  <c r="B33" i="11"/>
  <c r="B32" i="11"/>
  <c r="B31" i="11"/>
  <c r="B30" i="11"/>
  <c r="B29" i="11"/>
  <c r="B28" i="11"/>
  <c r="B27" i="11"/>
  <c r="B26" i="11"/>
  <c r="B25" i="11"/>
  <c r="B24" i="11"/>
  <c r="B23" i="11"/>
  <c r="B22" i="11"/>
  <c r="B21" i="11"/>
  <c r="B20" i="11"/>
  <c r="B19" i="11"/>
  <c r="B18" i="11"/>
  <c r="B17" i="11"/>
  <c r="B16" i="11"/>
  <c r="B6" i="11"/>
  <c r="B7" i="11"/>
  <c r="B8" i="11"/>
  <c r="B9" i="11"/>
  <c r="B10" i="11"/>
  <c r="B11" i="11"/>
  <c r="B12" i="11"/>
  <c r="B13" i="11"/>
  <c r="B14" i="11"/>
  <c r="B5" i="11"/>
  <c r="B3" i="11"/>
  <c r="B2" i="11"/>
  <c r="B1" i="11"/>
  <c r="D181" i="11" l="1"/>
  <c r="F86" i="11"/>
  <c r="F94" i="11"/>
  <c r="E162" i="11"/>
  <c r="F175" i="11"/>
  <c r="E181" i="11"/>
  <c r="D69" i="11"/>
  <c r="F38" i="11"/>
  <c r="F155" i="11"/>
  <c r="F64" i="11"/>
  <c r="F146" i="11"/>
  <c r="D100" i="11"/>
  <c r="F122" i="11"/>
  <c r="D79" i="11"/>
  <c r="F49" i="11"/>
  <c r="D90" i="11"/>
  <c r="F15" i="11"/>
  <c r="D169" i="11"/>
  <c r="F58" i="11"/>
  <c r="F90" i="11"/>
  <c r="E4" i="11"/>
  <c r="E38" i="11"/>
  <c r="E175" i="11"/>
  <c r="F4" i="11"/>
  <c r="E64" i="11"/>
  <c r="E146" i="11"/>
  <c r="D54" i="11"/>
  <c r="F54" i="11"/>
  <c r="F79" i="11"/>
  <c r="F100" i="11"/>
  <c r="D162" i="11"/>
  <c r="E15" i="11"/>
  <c r="E49" i="11"/>
  <c r="E58" i="11"/>
  <c r="F69" i="11"/>
  <c r="E86" i="11"/>
  <c r="E94" i="11"/>
  <c r="G122" i="11"/>
  <c r="E155" i="11"/>
  <c r="F169" i="11"/>
  <c r="G4" i="11"/>
  <c r="D4" i="11"/>
  <c r="G15" i="11"/>
  <c r="G38" i="11"/>
  <c r="G49" i="11"/>
  <c r="G58" i="11"/>
  <c r="G64" i="11"/>
  <c r="G86" i="11"/>
  <c r="G94" i="11"/>
  <c r="G146" i="11"/>
  <c r="G155" i="11"/>
  <c r="F162" i="11"/>
  <c r="G175" i="11"/>
  <c r="E54" i="11"/>
  <c r="E69" i="11"/>
  <c r="E79" i="11"/>
  <c r="E90" i="11"/>
  <c r="E100" i="11"/>
  <c r="D122" i="11"/>
  <c r="E169" i="11"/>
  <c r="F181" i="11"/>
  <c r="G181" i="11"/>
  <c r="D175" i="11"/>
  <c r="G169" i="11"/>
  <c r="G162" i="11"/>
  <c r="D155" i="11"/>
  <c r="D146" i="11"/>
  <c r="E122" i="11"/>
  <c r="G100" i="11"/>
  <c r="D94" i="11"/>
  <c r="G90" i="11"/>
  <c r="D86" i="11"/>
  <c r="G79" i="11"/>
  <c r="G69" i="11"/>
  <c r="D64" i="11"/>
  <c r="D58" i="11"/>
  <c r="G54" i="11"/>
  <c r="D49" i="11"/>
  <c r="D38" i="11"/>
  <c r="D15" i="11"/>
  <c r="D188" i="11" l="1"/>
  <c r="K5" i="10" s="1"/>
  <c r="J2" i="10"/>
  <c r="A2" i="9"/>
  <c r="F188" i="11"/>
  <c r="M5" i="10" s="1"/>
  <c r="E188" i="11"/>
  <c r="L5" i="10" s="1"/>
  <c r="G188" i="11"/>
  <c r="J5" i="10" l="1"/>
  <c r="L6" i="10" s="1"/>
  <c r="M6" i="10" l="1"/>
  <c r="N6" i="10"/>
  <c r="K6" i="10"/>
</calcChain>
</file>

<file path=xl/sharedStrings.xml><?xml version="1.0" encoding="utf-8"?>
<sst xmlns="http://schemas.openxmlformats.org/spreadsheetml/2006/main" count="243" uniqueCount="211">
  <si>
    <t>DATE</t>
  </si>
  <si>
    <t>Provider Details</t>
  </si>
  <si>
    <t>Summary</t>
  </si>
  <si>
    <t>Assured</t>
  </si>
  <si>
    <t>Partially assured</t>
  </si>
  <si>
    <t>Not assured</t>
  </si>
  <si>
    <t>N/A</t>
  </si>
  <si>
    <t>Provider name</t>
  </si>
  <si>
    <t>Manager/Contact</t>
  </si>
  <si>
    <t>Telephone</t>
  </si>
  <si>
    <t>Address</t>
  </si>
  <si>
    <t>Email</t>
  </si>
  <si>
    <t>CQC rating</t>
  </si>
  <si>
    <t>CQC rating date</t>
  </si>
  <si>
    <t>No. of CHC packages</t>
  </si>
  <si>
    <t>No. of FNC</t>
  </si>
  <si>
    <t>Visit date</t>
  </si>
  <si>
    <t>Visit outcome</t>
  </si>
  <si>
    <t>Assessments and Reviews</t>
  </si>
  <si>
    <t>Findings / Assessment</t>
  </si>
  <si>
    <t>Assurance level assessed</t>
  </si>
  <si>
    <t>Improvement required (yes/no)</t>
  </si>
  <si>
    <t>Pre-admission assessments are conducted and all correct care needs are identified prior to admission</t>
  </si>
  <si>
    <t xml:space="preserve">Immediate identified equipment is put into place prior to receipt of the resident </t>
  </si>
  <si>
    <t>The care plan is clear and identifies all appropriate specific needs e.g. COPD, diabetes etc.</t>
  </si>
  <si>
    <t xml:space="preserve">Daily care entries reflect a variety of care interventions </t>
  </si>
  <si>
    <t>There is a well-documented handover system in place which is person- centred and archived</t>
  </si>
  <si>
    <t>There is a system in place that identifies residents needing a medical review (evidence seen - comment e.g. logbook, how are residents selected for review)</t>
  </si>
  <si>
    <t>Patient Safety</t>
  </si>
  <si>
    <t>There is a documented escalation criteria for poor swallow / choking risk and how to obtain a SALT review</t>
  </si>
  <si>
    <t xml:space="preserve">All medication charts (MAR) are clear and legible, and completed correctly - (double signatures/Tablet Count/No Gaps) </t>
  </si>
  <si>
    <t>Antibiotic usage is recorded across the home</t>
  </si>
  <si>
    <t>There is a clear PRN protocol for all necessary medication, which are prescribed and have maximum doses indicated and review dates</t>
  </si>
  <si>
    <t>Yellow book / INR slips accompany anticoagulation medicine doses and anticoagulation dose matches that in INR booklet</t>
  </si>
  <si>
    <t>There is a log of daily fridge and medication room temperatures and appropriate action taken</t>
  </si>
  <si>
    <t xml:space="preserve">The home promote self-administration of medication with corresponding risk assessment </t>
  </si>
  <si>
    <t>The home promote the 6 Right's principle of medication administration e.g. right - dose, time, person, route, medication, right to refuse</t>
  </si>
  <si>
    <t>There is evidence of BM monitoring for diabetics with calibrated machines</t>
  </si>
  <si>
    <t>Appropriate action is taken following a BM check (medication omitted / given, rechecked or escalated for advice)</t>
  </si>
  <si>
    <t>Skin assessments  are up to date and accurate and topical emollients are prescribed, stored and documented at each usage, including labelling, dates of opening and cream competencies</t>
  </si>
  <si>
    <t>There is correct documentation for type and frequency of dressing change, including care plan, wound chart, photos and TVN</t>
  </si>
  <si>
    <t>There is evidence that regular checks have been made on residents confined to their rooms e.g. turning charts, personal care</t>
  </si>
  <si>
    <t xml:space="preserve">Monthly weights are conducted for all residents and weight reduction or increase above 5% over a 3 - 6 month period have been acted upon </t>
  </si>
  <si>
    <t>Weight charts are accurate when measured against the other observations (e.g. physical appearance, diet/Fluid chart, mobility, pressure ulcers etc.)</t>
  </si>
  <si>
    <t xml:space="preserve">Falls risk assessments are up to date, with appropriate actions implemented, such as adaptive technology - sensor mats, High/Low Beds, walking aids, and advice from AHPs for mobility and falls are recorded for individuals and captured for the whole home </t>
  </si>
  <si>
    <t>Residents have access to dental, optician, chiropody and other community services as per their needs</t>
  </si>
  <si>
    <t xml:space="preserve">Nutrition and Hydration </t>
  </si>
  <si>
    <t>Dietary needs are documented on admission and communicated to the kitchen</t>
  </si>
  <si>
    <t>Dietary needs meet cultural preferences, and residents always receive a meal of their choice and the menu offers a variety of choice in rotation over a 4 week period</t>
  </si>
  <si>
    <t>There is evidence the home has tried to fortify diets and provide energy drinks prior to contacting GPs to prescribe supplements and thickening agents, and thickening agents are available for use as prescribed and stored correctly</t>
  </si>
  <si>
    <t>Where support is required to feed residents this is offered and provided in a timely manner (is the food still warm - observe)</t>
  </si>
  <si>
    <t>The resident is offered food and drinks throughout the day if refused at mealtimes, and are able to request drinks when wanted</t>
  </si>
  <si>
    <t>Residents are encouraged to sit at tables to eat if able, and have bedside tables positioned appropriately for those unable to eat at tables</t>
  </si>
  <si>
    <t>Appropriate equipment is available if required e.g. plate guards, cutlery, clothes protectors, beakers etc.</t>
  </si>
  <si>
    <t>The mealtime experience is good.  There is a good overall quality of food and where nutritional support is required, processes are in place and evidence is seen that they are followed</t>
  </si>
  <si>
    <t>There is evidence of appropriate use of food charts</t>
  </si>
  <si>
    <t>Fluid balance charts are accurate, up to date and totalled every 24 hours and consideration is given to AKI (Acute Kidney Injury) if fluid intake under &lt;1000mls over a few days, as per national guidelines and concerns are escalated correctly. (request Blood test from GP)</t>
  </si>
  <si>
    <t xml:space="preserve">Elimination </t>
  </si>
  <si>
    <t>Appropriate aids are used for continence with timeliness for changes. (Correct pads / conveen / catheters)</t>
  </si>
  <si>
    <t xml:space="preserve">Dates for re-catheterisation clearly documented in line with manufacturers guidance </t>
  </si>
  <si>
    <t>Bowel charts are completed appropriately and any laxative use is linked appropriately with the bowel chart and concern escalated</t>
  </si>
  <si>
    <t xml:space="preserve">Residents are encouraged where possible to be independent with their toileting needs to help maintain dignity </t>
  </si>
  <si>
    <t xml:space="preserve">Wound Management </t>
  </si>
  <si>
    <t>Repositioning documentation is adhered to as stated in care files and completed accurately</t>
  </si>
  <si>
    <t xml:space="preserve">There is evidence of appropriate skin inspection, use of body maps/daily skin checks as per local policy, and escalation of concerns </t>
  </si>
  <si>
    <t>Appropriate dressings are used for each individual in a timely manner as per individual care plan</t>
  </si>
  <si>
    <t xml:space="preserve">Equipment </t>
  </si>
  <si>
    <t xml:space="preserve">Equipment in the home is compliant with regulations, in good working order, and regularly checked by maintenance including: hoists, bed rails/bumpers, pressure relieving equipment, wheelchairs, profiling beds and mattresses . </t>
  </si>
  <si>
    <t>Cleaning schedules for slings, mattresses, pressure cushions, chairs, wheelchairs are adhered too.</t>
  </si>
  <si>
    <t xml:space="preserve">Stocks of ancillary equipment are available for emergency equipment ( Tubing / masks/ suction/ filters/pads) and within use by date. </t>
  </si>
  <si>
    <t>Emergency equipment is checked and logged weekly with PAT testing up to date</t>
  </si>
  <si>
    <t>Emergency equipment is kept clean and accessible, and logged within cleaning schedule.</t>
  </si>
  <si>
    <t>Environment And Cleanliness</t>
  </si>
  <si>
    <t>There is evidence of a friendly environment that is clean, safe,  and free from mal odour</t>
  </si>
  <si>
    <t>The furniture is free from tears or breakages that pose a risk or harm</t>
  </si>
  <si>
    <t>The décor is suitable for the majority of residents and the home meets the dementia care standards for the environment (EHE, DH), e.g. appropriate equipment, seating and flooring in all rooms</t>
  </si>
  <si>
    <t>The temperature in the home is suitable (not too warm/cold)</t>
  </si>
  <si>
    <t xml:space="preserve">Patient Experience </t>
  </si>
  <si>
    <t>Residents cultural needs are identified and respected</t>
  </si>
  <si>
    <t>Residents and families are involved in care plans / medical reviews and given opportunity to attend these</t>
  </si>
  <si>
    <t>There is evidence that residents have been bathed or showered regularly in between sink/bowl washes, and evidence that temperature is checked before immersing residents into the water.  Residents have their own personal toiletries</t>
  </si>
  <si>
    <t xml:space="preserve">There is evidence of daily oral health care e.g. tooth brushing or mouth care </t>
  </si>
  <si>
    <t>Residents need to mobilise is considered and they have their own maintained walking aids within reach, or available nearby</t>
  </si>
  <si>
    <t>Residents have been able to personalise their own rooms</t>
  </si>
  <si>
    <t>Individuals have their likes and dislikes recorded and respected</t>
  </si>
  <si>
    <t xml:space="preserve">Communication </t>
  </si>
  <si>
    <t>Communication is encouraged through use of PEC (Picture Exchange Communication) for non-verbal residents, and information is presented in an accessible format and adaptive communication aids are used</t>
  </si>
  <si>
    <t>Residents with the ability to use call bells have working call bells within reach in their rooms.  For those that cannot, alternative options are considered, implemented and documented.</t>
  </si>
  <si>
    <t>If residents have ESL (English as Second Language), strategies are in place for adequate communication</t>
  </si>
  <si>
    <t>Residents have access to phones and communication with friends/relatives and have access to computers or smart phones</t>
  </si>
  <si>
    <t xml:space="preserve">Resident meetings or alternative formats are held regularly and views are acted upon.  Residents without capacity are also encouraged to provide feedback </t>
  </si>
  <si>
    <t>The home use alternative formats for relatives to feedback e.g. carehome.co.uk</t>
  </si>
  <si>
    <t xml:space="preserve">Privacy and Dignity </t>
  </si>
  <si>
    <t>Where rooms are shared, privacy and dignity can still be maintained</t>
  </si>
  <si>
    <t>Where intervention is required in lounges, privacy screens are used prior to care delivery</t>
  </si>
  <si>
    <t>Carer gender preference is respected. Residents are given choice and preference over the care being delivered and residents feel care staff are responsive to their care needs</t>
  </si>
  <si>
    <t xml:space="preserve">End of life </t>
  </si>
  <si>
    <t>If EOL, families are aware of the EOL decisions, and cultural needs of the individual at death have been considered</t>
  </si>
  <si>
    <t xml:space="preserve">Care plans include residents preferred priorities of care instructions and treatment for end of life </t>
  </si>
  <si>
    <t xml:space="preserve">Activities and Spirituality </t>
  </si>
  <si>
    <t>Activity rota is visible and carried out, which also considers cultural needs</t>
  </si>
  <si>
    <t>Evidence  is seen that opportunities to practice faith within the home or on accompanied visits to religious establishments outside are carried out</t>
  </si>
  <si>
    <t>Opportunities are provided to get out into the local community socially</t>
  </si>
  <si>
    <t>Care staff interact socially (or with activities) while sitting with residents</t>
  </si>
  <si>
    <t>The home demonstrates provision of a variety of 1:1 activities for residents confined to bed</t>
  </si>
  <si>
    <t xml:space="preserve">Workforce and Culture </t>
  </si>
  <si>
    <t>The number of staff on duty is appropriate to serve the number of residents in a safe and effective manner - number of permanent staff, number of agency staff, day shift numbers, night shift numbers</t>
  </si>
  <si>
    <t>Staff have adequate training and competencies around all emergency equipment in use</t>
  </si>
  <si>
    <t>Staff are trained in specialised roles specific to the home (tracheostomy care, suction, Nasogastric tube management, PEG management, catheterisation, epilepsy – not exhaustive). Evidence of training attended and up to date competency records available</t>
  </si>
  <si>
    <t>Medication trained staff have up to date competency records</t>
  </si>
  <si>
    <t>All PIN numbers and revalidation dates are in date for all registered nurses</t>
  </si>
  <si>
    <t>Care staff are offered the opportunity to obtain the 'care certificate' where NVQ2 is not in place</t>
  </si>
  <si>
    <t>Staff are aware of the specific specialised policies relevant to the home (tracheostomy care, suction, Nasogastric tube management, PEG management, catheterisation – not exhaustive) and have illustrated they have read these</t>
  </si>
  <si>
    <t>Staff are aware of the obligations and expectations of their roles</t>
  </si>
  <si>
    <t>Staff feel they are kept up to date with any changes, expectations, concerns, learning and feel they receive adequate support</t>
  </si>
  <si>
    <t xml:space="preserve">There is a whistle blowing policy in place and staff feel able to raise concerns </t>
  </si>
  <si>
    <t>There is a staff induction programme for all new starters, students, work experience and agency staff</t>
  </si>
  <si>
    <t>Staff feel the staff meetings are informative and helpful</t>
  </si>
  <si>
    <t>Staff groups have consistent uniforms and dress codes which comply with healthy and safety guidance. Name badges are worn.</t>
  </si>
  <si>
    <t>Managers are able to escalate concerns and are supported by the home owners</t>
  </si>
  <si>
    <t>Managers are able to conduct spot checks for audit purposes (inc night/weekend visits)</t>
  </si>
  <si>
    <t>Managers are able to manage conflicts and disputes with residents/ families and staff</t>
  </si>
  <si>
    <t xml:space="preserve">Managers are able to identify and manage any poor practice and cultural issues </t>
  </si>
  <si>
    <t>Home owners recognise their responsibility to ensure safe care delivery. Home owners are proactive and involved.  They visit the home regularly and make regular investment.</t>
  </si>
  <si>
    <t xml:space="preserve">Health, Safety and Governance </t>
  </si>
  <si>
    <t>All incidents, serious incidents, safeguards and quality concerns are reported within the timescales and logged, and the  home completes RCA's and action plans as required from serious incidents and audits themes and trends with evidence of learning</t>
  </si>
  <si>
    <t xml:space="preserve">There is evidence regular robust audits are completed to check equipment </t>
  </si>
  <si>
    <t>Notifications of death are recorded and archived appropriately</t>
  </si>
  <si>
    <t>Unexpected / sudden deaths or significant deteriorations are investigated for learning</t>
  </si>
  <si>
    <t>The home keep a log of 999 calls made by staff/ visitors/residents whilst in the home</t>
  </si>
  <si>
    <t>There is evidence of audits and analysis that captures ambulance call outs and admissions as either avoidable and non-avoidable</t>
  </si>
  <si>
    <t>There is evidence of robust medication audits which includes counts and environment</t>
  </si>
  <si>
    <t>There is evidence of robust care planning and risk assessment audits</t>
  </si>
  <si>
    <t xml:space="preserve">There is evidence of room documentation audits that includes fluid balance, bowel charts, position charts etc. </t>
  </si>
  <si>
    <t>The visitor book is present and used</t>
  </si>
  <si>
    <t>The security entry system is present and external visitors are met/directed/challenged</t>
  </si>
  <si>
    <t>The public/employer liability certificate is visible and in date</t>
  </si>
  <si>
    <t>The CQC Certificate and rating is visible and in date, report is available to read</t>
  </si>
  <si>
    <t>Health &amp; Safety, and Food hygiene posters are visible</t>
  </si>
  <si>
    <t>Fire evacuation procedures are displayed in reception and various parts of the building</t>
  </si>
  <si>
    <t>The home conducts regular fire drills and is evidenced</t>
  </si>
  <si>
    <t>The complaints/ compliments policies and associated forms are available in alternative formats i.e. large print or alternative languages</t>
  </si>
  <si>
    <t>The complaints procedure and forms are available for staff, residents and visitors</t>
  </si>
  <si>
    <t>The home is able to evidence the principles of the GDPR (General Data protection Regulations)</t>
  </si>
  <si>
    <t>The following policies are available and in date - The falls policy, Pressure Ulcers, Safeguarding, Complaints, Medication, Nutrition and Hydration, GDPR, Equality and Diversity, End Of Life, Record Keeping, Diabetes, Physical Intervention, Duty of Candour and DoLS</t>
  </si>
  <si>
    <t>Tracheostomy Care</t>
  </si>
  <si>
    <t>Each resident has an emergency tracheostomy kit readily available</t>
  </si>
  <si>
    <t>Individual suction machines are kept close to the resident along with the appropriate sized suction tubing and catheters</t>
  </si>
  <si>
    <t>Care plans contain all details of emergency procedures</t>
  </si>
  <si>
    <t>The position of tracheostomy tube is checked regularly (2-4 hrly)</t>
  </si>
  <si>
    <t>The cleanliness of the cuff and ties are checked regularly (2-4 hrly) and documented as checked/changed</t>
  </si>
  <si>
    <t>Skin around the tracheostomy site checked 2-4 hourly and condition of skin documented</t>
  </si>
  <si>
    <t>Regular observations (2-4 hourly) of Saturations/ respiration rates are documented</t>
  </si>
  <si>
    <t>There is an up to date policy for care of tracheostomy resident</t>
  </si>
  <si>
    <t>Peg</t>
  </si>
  <si>
    <t>The position of the PEG has been checked</t>
  </si>
  <si>
    <t>The PEG is flushed with water as prescribed</t>
  </si>
  <si>
    <t>The PEG is flushed before and after medications and is this documented</t>
  </si>
  <si>
    <t>The PEG is advanced and rotated daily and this is documented</t>
  </si>
  <si>
    <t>The PEG site cleaning occurs and this is documented</t>
  </si>
  <si>
    <t>The PEG site is free from pressure damage</t>
  </si>
  <si>
    <t>NG</t>
  </si>
  <si>
    <t>The home promotes single use of the NG tubes and actively seeks MDT discussions for alternative long term methods</t>
  </si>
  <si>
    <t>The measurement of the NGT is checked at least twice a day or at every feed change and intervention and PH obtained</t>
  </si>
  <si>
    <t xml:space="preserve">The NGT is flushed with Water as prescribed and between feeds and medications </t>
  </si>
  <si>
    <t>The NGT site is free from any pressure damage</t>
  </si>
  <si>
    <t>Feed is prescribed / stored for use via the NGT</t>
  </si>
  <si>
    <t>The NGT is secure in position and not at risk of being pulled out</t>
  </si>
  <si>
    <t>Mental Capacity and DOLs</t>
  </si>
  <si>
    <t>Mental capacity assessments are being undertaken where appropriate</t>
  </si>
  <si>
    <t>Least restrictive practice is demonstrated in the home</t>
  </si>
  <si>
    <t>DOLS applications are being made in a timely manner</t>
  </si>
  <si>
    <t>Care plans reflect when a DOLS authorisation is in place and all staff are aware,  and there is evidence of regular review of circumstances</t>
  </si>
  <si>
    <t>Mental Health</t>
  </si>
  <si>
    <t>Audits done to monitor recorded incidences of restraint are analysed for themes and trends</t>
  </si>
  <si>
    <t>Staff have up to date training around use of restraint</t>
  </si>
  <si>
    <t>Care plans include an identified CPA (Care Programme Approach)co-ordinator, including consultant contact details and the CPA process followed</t>
  </si>
  <si>
    <t>Resident have a clear relapse plan</t>
  </si>
  <si>
    <t>If restraint is used in the home, there is clear guidance and policy with frequent audits on usage</t>
  </si>
  <si>
    <t xml:space="preserve">Learning Disabilities </t>
  </si>
  <si>
    <t>Evidence of Positive Behaviour Support Planning is seen</t>
  </si>
  <si>
    <t>Records are written using appropriate terminology</t>
  </si>
  <si>
    <t>Individuals have a Health Action Plan</t>
  </si>
  <si>
    <t>Individuals have SALT Assessments and Communication Passports where indicated</t>
  </si>
  <si>
    <t>LD Specific Training - Positive Behaviour Support, Autism, Physical Intervention, Forensic Awareness are undertaken</t>
  </si>
  <si>
    <t>Question</t>
  </si>
  <si>
    <t>Overall:</t>
  </si>
  <si>
    <t>x</t>
  </si>
  <si>
    <t>Assessment</t>
  </si>
  <si>
    <t>Value</t>
  </si>
  <si>
    <t>Trachy Care</t>
  </si>
  <si>
    <t>Total</t>
  </si>
  <si>
    <t xml:space="preserve">The frequency of the care plan review is evident and conducted as indicated </t>
  </si>
  <si>
    <t>There is a documented process in place for the medical review that ensures all residents get an annual review. GP Clinical Lead Involvement?</t>
  </si>
  <si>
    <t>There is documented evidence that post medical reviews are completed, documented consistently and outcomes are relayed back to the doctor as required</t>
  </si>
  <si>
    <t>Fire marshalling equipment is clearly available with personal emergency evacuation procedures (PEEPs) and fire exits are clear and sign posted</t>
  </si>
  <si>
    <t>CLINICAL QUALITY ASSURANCE TOOL</t>
  </si>
  <si>
    <t xml:space="preserve">Essential risk assessments are completed within 24 hours of admission and are updated regularly and are accurate according to the Homes Policy. </t>
  </si>
  <si>
    <t>Measures are known to all staff in case of an Emergency situation such as respiratory difficulties/choking</t>
  </si>
  <si>
    <t xml:space="preserve">Controlled drugs are appropriately received, stored, and recorded, and checked on a frequent basis in accordance with NICE guidance and local policy </t>
  </si>
  <si>
    <t xml:space="preserve">If EOL, the correct paperwork is in place and followed e.g. DNAR/RESPECT Form, and staff are aware of the EOL palliative care pathway </t>
  </si>
  <si>
    <t xml:space="preserve">Staff have been trained in the effective use of a Deterioration Tool such as NEWS 2/ RESTORE, with compliance checked and the home audits the effectiveness of the tool.  </t>
  </si>
  <si>
    <t>There is evidence of appropriate and effective use of clinical observations being completed, routinely and prior to doctors review, and clinical monitoring of deteriorating residents (NEWS2/ RESTORE) or an atypical presentation to include; BP, HR, Oxygen Saturations, Respirations, Temperature, Urinalysis, increased care input and monitoring of fluid intake and output, etc.</t>
  </si>
  <si>
    <t>There is evidence that patient hospital transfer forms /passports are in place which include DNAR / RESPECT, list of current medication and resident information</t>
  </si>
  <si>
    <t xml:space="preserve">Specialist clinical equipment is regularly checked, serviced and used within guidance provided - NIV, CPAP, BIPAP, Suction, BM monitors, pegs, etc. </t>
  </si>
  <si>
    <t>Resident appear clean and well groomed and their clothing is selected appropriately to maintain comfortable temperature</t>
  </si>
  <si>
    <t>Training is provided for the following: Pressure Ulcers, Falls, Infection Control, Nutrition, Medications, Dignity and Respect, EOL, Basic life Support, Oral Care, Safeguarding, Challenging Behaviours, Dementia,  Sepsis, and a training matrix is completed</t>
  </si>
  <si>
    <t>Staff are aware of how to raise safeguarding alerts and CQC notifications</t>
  </si>
  <si>
    <t>If residents are assessed as lacking capacity, care plans and residents records reflect 'best interests' decision making</t>
  </si>
  <si>
    <t xml:space="preserve">Clinical Quality Assurance Tool </t>
  </si>
  <si>
    <t>Sumnmary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</si>
</sst>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color theme="1"/>
      <name val="Calibri"/>
      <family val="2"/>
      <scheme val="minor"/>
    </font>
    <font>
      <sz val="1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1"/>
      <name val="Calibri"/>
      <family val="2"/>
      <scheme val="minor"/>
    </font>
    <font>
      <sz val="11"/>
      <color theme="1"/>
      <name val="Calibri"/>
      <family val="2"/>
      <scheme val="minor"/>
    </font>
    <font>
      <b/>
      <sz val="9"/>
      <color theme="1"/>
      <name val="Calibri"/>
      <family val="2"/>
      <scheme val="minor"/>
    </font>
    <font>
      <sz val="11"/>
      <color rgb="FF000000"/>
      <name val="Calibri"/>
      <family val="2"/>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99"/>
        <bgColor indexed="64"/>
      </patternFill>
    </fill>
    <fill>
      <patternFill patternType="solid">
        <fgColor rgb="FFFF66CC"/>
        <bgColor indexed="64"/>
      </patternFill>
    </fill>
    <fill>
      <patternFill patternType="solid">
        <fgColor theme="2"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right/>
      <top/>
      <bottom style="medium">
        <color indexed="64"/>
      </bottom>
      <diagonal/>
    </border>
    <border>
      <left style="hair">
        <color auto="1"/>
      </left>
      <right style="hair">
        <color auto="1"/>
      </right>
      <top style="hair">
        <color auto="1"/>
      </top>
      <bottom/>
      <diagonal/>
    </border>
    <border>
      <left style="thin">
        <color indexed="64"/>
      </left>
      <right style="thin">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73">
    <xf numFmtId="0" fontId="0" fillId="0" borderId="0" xfId="0"/>
    <xf numFmtId="0" fontId="0" fillId="0" borderId="0" xfId="0" applyAlignment="1">
      <alignment horizontal="center" vertical="center"/>
    </xf>
    <xf numFmtId="0" fontId="4" fillId="0" borderId="0" xfId="0" applyFont="1" applyBorder="1" applyAlignment="1">
      <alignment horizontal="centerContinuous"/>
    </xf>
    <xf numFmtId="0" fontId="0" fillId="0" borderId="0" xfId="0" applyAlignment="1">
      <alignment horizontal="centerContinuous"/>
    </xf>
    <xf numFmtId="0" fontId="3" fillId="0" borderId="0" xfId="0" applyFont="1" applyBorder="1" applyAlignment="1">
      <alignment horizontal="left"/>
    </xf>
    <xf numFmtId="0" fontId="3" fillId="0" borderId="0" xfId="0" applyFont="1" applyBorder="1" applyAlignment="1">
      <alignment horizontal="center"/>
    </xf>
    <xf numFmtId="0" fontId="0"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vertical="center"/>
    </xf>
    <xf numFmtId="0" fontId="0" fillId="0" borderId="0" xfId="0" applyFont="1" applyBorder="1" applyAlignment="1">
      <alignment horizontal="left" vertical="center"/>
    </xf>
    <xf numFmtId="14" fontId="0" fillId="0" borderId="5" xfId="0" applyNumberFormat="1" applyBorder="1" applyAlignment="1">
      <alignment horizontal="center" vertical="center"/>
    </xf>
    <xf numFmtId="0" fontId="0" fillId="0" borderId="0" xfId="0" applyBorder="1" applyAlignment="1">
      <alignment horizontal="left" vertical="center"/>
    </xf>
    <xf numFmtId="0" fontId="3" fillId="0" borderId="0" xfId="0" applyFont="1" applyBorder="1" applyAlignment="1">
      <alignment vertical="center"/>
    </xf>
    <xf numFmtId="0" fontId="0" fillId="0" borderId="0" xfId="0" applyBorder="1"/>
    <xf numFmtId="0" fontId="5" fillId="0" borderId="3" xfId="0" applyFont="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Alignment="1">
      <alignment horizontal="center"/>
    </xf>
    <xf numFmtId="0" fontId="0" fillId="5" borderId="1" xfId="0" applyFill="1" applyBorder="1"/>
    <xf numFmtId="0" fontId="7" fillId="5" borderId="1" xfId="0" applyFont="1" applyFill="1" applyBorder="1" applyAlignment="1">
      <alignment horizontal="left"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0" xfId="0" applyAlignment="1">
      <alignment vertical="top"/>
    </xf>
    <xf numFmtId="0" fontId="7" fillId="5" borderId="1" xfId="0" applyFont="1" applyFill="1" applyBorder="1" applyAlignment="1">
      <alignment vertical="top" wrapText="1"/>
    </xf>
    <xf numFmtId="0" fontId="4" fillId="0" borderId="0" xfId="0" applyFont="1" applyAlignment="1">
      <alignment horizontal="centerContinuous" vertical="top"/>
    </xf>
    <xf numFmtId="0" fontId="5" fillId="0" borderId="0" xfId="0" applyFont="1" applyAlignment="1">
      <alignment horizontal="left"/>
    </xf>
    <xf numFmtId="0" fontId="5" fillId="0" borderId="0" xfId="0" applyFont="1" applyAlignment="1">
      <alignment horizontal="center" vertical="center" wrapText="1"/>
    </xf>
    <xf numFmtId="14" fontId="5" fillId="0" borderId="0" xfId="0" applyNumberFormat="1" applyFont="1" applyAlignment="1">
      <alignment horizontal="center" vertical="center"/>
    </xf>
    <xf numFmtId="0" fontId="6" fillId="0" borderId="0" xfId="0" applyFont="1"/>
    <xf numFmtId="0" fontId="5" fillId="0" borderId="1" xfId="0" applyFont="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xf>
    <xf numFmtId="0" fontId="2" fillId="2" borderId="1" xfId="0" applyFont="1" applyFill="1" applyBorder="1" applyAlignment="1">
      <alignment horizontal="center" vertical="center" wrapText="1"/>
    </xf>
    <xf numFmtId="0" fontId="0" fillId="5" borderId="1" xfId="0" applyFill="1" applyBorder="1" applyAlignment="1">
      <alignment horizontal="center"/>
    </xf>
    <xf numFmtId="0" fontId="1" fillId="0" borderId="0" xfId="0" applyFont="1" applyAlignment="1">
      <alignment horizontal="center"/>
    </xf>
    <xf numFmtId="0" fontId="1" fillId="5" borderId="1" xfId="0" applyFont="1" applyFill="1" applyBorder="1"/>
    <xf numFmtId="0" fontId="3" fillId="0" borderId="0" xfId="0" applyFont="1" applyBorder="1" applyAlignment="1">
      <alignment horizontal="left" vertical="center"/>
    </xf>
    <xf numFmtId="0" fontId="5" fillId="4" borderId="3" xfId="0" applyFont="1" applyFill="1" applyBorder="1" applyAlignment="1">
      <alignment horizontal="center" vertical="center" wrapText="1"/>
    </xf>
    <xf numFmtId="0" fontId="0" fillId="6" borderId="0" xfId="0" applyFill="1" applyBorder="1" applyAlignment="1">
      <alignment vertical="center"/>
    </xf>
    <xf numFmtId="0" fontId="3" fillId="5" borderId="0" xfId="0" applyFont="1" applyFill="1" applyBorder="1" applyAlignment="1">
      <alignment horizontal="centerContinuous" vertical="center"/>
    </xf>
    <xf numFmtId="0" fontId="0" fillId="5" borderId="0" xfId="0" applyFill="1" applyAlignment="1">
      <alignment horizontal="centerContinuous" vertical="center"/>
    </xf>
    <xf numFmtId="0" fontId="6" fillId="5" borderId="3" xfId="0" applyFont="1" applyFill="1" applyBorder="1" applyAlignment="1">
      <alignment horizontal="center" vertical="center"/>
    </xf>
    <xf numFmtId="0" fontId="6" fillId="5" borderId="3" xfId="0" applyFont="1" applyFill="1" applyBorder="1" applyAlignment="1">
      <alignment horizontal="center" vertical="center" wrapText="1"/>
    </xf>
    <xf numFmtId="9" fontId="6" fillId="0" borderId="3" xfId="1" applyFont="1" applyBorder="1" applyAlignment="1">
      <alignment horizontal="center" vertical="center"/>
    </xf>
    <xf numFmtId="0" fontId="5" fillId="7" borderId="3"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0" xfId="0" applyFont="1" applyAlignment="1">
      <alignment vertical="center"/>
    </xf>
    <xf numFmtId="0" fontId="5" fillId="0" borderId="0" xfId="0" applyFont="1" applyAlignment="1">
      <alignment horizontal="centerContinuous"/>
    </xf>
    <xf numFmtId="0" fontId="5" fillId="0" borderId="0" xfId="0" applyFont="1"/>
    <xf numFmtId="0" fontId="0" fillId="0" borderId="1" xfId="0" applyBorder="1"/>
    <xf numFmtId="0" fontId="9"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2" borderId="1" xfId="0" applyFont="1" applyFill="1" applyBorder="1" applyAlignment="1">
      <alignment vertical="top" wrapText="1"/>
    </xf>
    <xf numFmtId="0" fontId="5" fillId="5" borderId="1" xfId="0" applyFont="1" applyFill="1" applyBorder="1"/>
    <xf numFmtId="0" fontId="2" fillId="0" borderId="1" xfId="0" applyFont="1" applyFill="1" applyBorder="1" applyAlignment="1">
      <alignment vertical="top" wrapText="1"/>
    </xf>
    <xf numFmtId="0" fontId="0" fillId="0" borderId="0" xfId="0" applyAlignment="1">
      <alignment horizontal="centerContinuous" wrapText="1"/>
    </xf>
    <xf numFmtId="0" fontId="0" fillId="0" borderId="0" xfId="0" applyAlignment="1">
      <alignment wrapText="1"/>
    </xf>
    <xf numFmtId="0" fontId="3" fillId="5" borderId="1" xfId="0" applyFont="1" applyFill="1" applyBorder="1" applyAlignment="1">
      <alignment vertical="center" wrapText="1"/>
    </xf>
    <xf numFmtId="0" fontId="0" fillId="0" borderId="1" xfId="0" applyBorder="1" applyAlignment="1">
      <alignment wrapText="1"/>
    </xf>
    <xf numFmtId="0" fontId="0" fillId="5" borderId="1" xfId="0" applyFill="1" applyBorder="1" applyAlignment="1">
      <alignment wrapText="1"/>
    </xf>
    <xf numFmtId="0" fontId="0" fillId="2" borderId="1" xfId="0" applyFill="1" applyBorder="1" applyAlignment="1">
      <alignment wrapText="1"/>
    </xf>
    <xf numFmtId="0" fontId="0" fillId="2" borderId="1" xfId="0" applyFill="1" applyBorder="1" applyAlignment="1">
      <alignment horizontal="center" vertical="center"/>
    </xf>
    <xf numFmtId="0" fontId="0" fillId="2" borderId="1" xfId="0" applyFill="1" applyBorder="1" applyAlignment="1">
      <alignment vertical="top" wrapText="1"/>
    </xf>
    <xf numFmtId="0" fontId="11" fillId="0" borderId="0" xfId="0" applyFont="1" applyBorder="1" applyAlignment="1">
      <alignment horizontal="centerContinuous"/>
    </xf>
    <xf numFmtId="0" fontId="0" fillId="2" borderId="1" xfId="0" applyFill="1" applyBorder="1"/>
    <xf numFmtId="0" fontId="0" fillId="2" borderId="0" xfId="0" applyFill="1" applyAlignment="1">
      <alignment horizontal="center" vertical="center"/>
    </xf>
    <xf numFmtId="0" fontId="2" fillId="2" borderId="0" xfId="0" applyFont="1" applyFill="1" applyBorder="1" applyAlignment="1">
      <alignment vertical="top" wrapText="1"/>
    </xf>
    <xf numFmtId="0" fontId="3" fillId="0" borderId="1" xfId="0" applyFont="1" applyBorder="1" applyAlignment="1">
      <alignment vertical="center"/>
    </xf>
  </cellXfs>
  <cellStyles count="2">
    <cellStyle name="Normal" xfId="0" builtinId="0"/>
    <cellStyle name="Percent" xfId="1" builtinId="5"/>
  </cellStyles>
  <dxfs count="41">
    <dxf>
      <fill>
        <patternFill>
          <bgColor rgb="FF92D050"/>
        </patternFill>
      </fill>
    </dxf>
    <dxf>
      <fill>
        <patternFill>
          <bgColor theme="7" tint="0.39994506668294322"/>
        </patternFill>
      </fill>
    </dxf>
    <dxf>
      <fill>
        <patternFill>
          <bgColor rgb="FFFF5050"/>
        </patternFill>
      </fill>
    </dxf>
    <dxf>
      <fill>
        <patternFill>
          <bgColor theme="0" tint="-0.34998626667073579"/>
        </patternFill>
      </fill>
    </dxf>
    <dxf>
      <fill>
        <patternFill>
          <bgColor rgb="FFFF0000"/>
        </patternFill>
      </fill>
    </dxf>
    <dxf>
      <fill>
        <patternFill>
          <bgColor rgb="FF92D050"/>
        </patternFill>
      </fill>
    </dxf>
    <dxf>
      <fill>
        <patternFill>
          <bgColor rgb="FFFFC000"/>
        </patternFill>
      </fill>
    </dxf>
    <dxf>
      <font>
        <color auto="1"/>
      </font>
      <fill>
        <patternFill>
          <bgColor rgb="FF92D050"/>
        </patternFill>
      </fill>
    </dxf>
    <dxf>
      <font>
        <color auto="1"/>
      </font>
      <fill>
        <patternFill>
          <bgColor theme="7" tint="0.39994506668294322"/>
        </patternFill>
      </fill>
    </dxf>
    <dxf>
      <font>
        <color auto="1"/>
      </font>
      <fill>
        <patternFill>
          <bgColor rgb="FFFF7C80"/>
        </patternFill>
      </fill>
    </dxf>
    <dxf>
      <font>
        <color auto="1"/>
      </font>
      <fill>
        <patternFill>
          <bgColor theme="0" tint="-0.34998626667073579"/>
        </patternFill>
      </fill>
    </dxf>
    <dxf>
      <font>
        <color theme="0"/>
      </font>
      <fill>
        <patternFill>
          <bgColor theme="0"/>
        </patternFill>
      </fill>
    </dxf>
    <dxf>
      <fill>
        <patternFill>
          <bgColor rgb="FF92D050"/>
        </patternFill>
      </fill>
    </dxf>
    <dxf>
      <fill>
        <patternFill>
          <bgColor theme="7" tint="0.39994506668294322"/>
        </patternFill>
      </fill>
    </dxf>
    <dxf>
      <fill>
        <patternFill>
          <bgColor rgb="FFFF5050"/>
        </patternFill>
      </fill>
    </dxf>
    <dxf>
      <fill>
        <patternFill>
          <bgColor theme="0" tint="-0.34998626667073579"/>
        </patternFill>
      </fill>
    </dxf>
    <dxf>
      <fill>
        <patternFill>
          <bgColor rgb="FF92D050"/>
        </patternFill>
      </fill>
    </dxf>
    <dxf>
      <fill>
        <patternFill>
          <bgColor theme="7" tint="0.39994506668294322"/>
        </patternFill>
      </fill>
    </dxf>
    <dxf>
      <fill>
        <patternFill>
          <bgColor rgb="FFFF5050"/>
        </patternFill>
      </fill>
    </dxf>
    <dxf>
      <fill>
        <patternFill>
          <bgColor theme="0" tint="-0.34998626667073579"/>
        </patternFill>
      </fill>
    </dxf>
    <dxf>
      <fill>
        <patternFill>
          <bgColor rgb="FF92D050"/>
        </patternFill>
      </fill>
    </dxf>
    <dxf>
      <fill>
        <patternFill>
          <bgColor rgb="FFFFC000"/>
        </patternFill>
      </fill>
    </dxf>
    <dxf>
      <fill>
        <patternFill>
          <bgColor rgb="FFFF0000"/>
        </patternFill>
      </fill>
    </dxf>
    <dxf>
      <fill>
        <patternFill>
          <bgColor theme="0" tint="-0.34998626667073579"/>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92D050"/>
        </patternFill>
      </fill>
    </dxf>
    <dxf>
      <fill>
        <patternFill>
          <bgColor rgb="FFFFC000"/>
        </patternFill>
      </fill>
    </dxf>
    <dxf>
      <font>
        <color auto="1"/>
      </font>
      <fill>
        <patternFill>
          <bgColor rgb="FFFF0000"/>
        </patternFill>
      </fill>
    </dxf>
    <dxf>
      <fill>
        <patternFill>
          <bgColor theme="0" tint="-0.499984740745262"/>
        </patternFill>
      </fill>
    </dxf>
    <dxf>
      <fill>
        <patternFill>
          <bgColor rgb="FF92D050"/>
        </patternFill>
      </fill>
    </dxf>
    <dxf>
      <fill>
        <patternFill>
          <bgColor theme="7" tint="0.39994506668294322"/>
        </patternFill>
      </fill>
    </dxf>
    <dxf>
      <fill>
        <patternFill>
          <bgColor rgb="FFFF5050"/>
        </patternFill>
      </fill>
    </dxf>
    <dxf>
      <fill>
        <patternFill>
          <bgColor theme="0" tint="-0.34998626667073579"/>
        </patternFill>
      </fill>
    </dxf>
    <dxf>
      <fill>
        <patternFill>
          <bgColor rgb="FF92D050"/>
        </patternFill>
      </fill>
    </dxf>
    <dxf>
      <fill>
        <patternFill>
          <bgColor rgb="FFFFC000"/>
        </patternFill>
      </fill>
    </dxf>
    <dxf>
      <fill>
        <patternFill>
          <bgColor rgb="FFFF0000"/>
        </patternFill>
      </fill>
    </dxf>
    <dxf>
      <fill>
        <patternFill>
          <bgColor theme="0" tint="-0.499984740745262"/>
        </patternFill>
      </fill>
    </dxf>
    <dxf>
      <fill>
        <patternFill>
          <bgColor rgb="FFFFC000"/>
        </patternFill>
      </fill>
    </dxf>
  </dxfs>
  <tableStyles count="0" defaultTableStyle="TableStyleMedium2" defaultPivotStyle="PivotStyleLight16"/>
  <colors>
    <mruColors>
      <color rgb="FFFF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297180</xdr:colOff>
          <xdr:row>11</xdr:row>
          <xdr:rowOff>83820</xdr:rowOff>
        </xdr:from>
        <xdr:to>
          <xdr:col>7</xdr:col>
          <xdr:colOff>982980</xdr:colOff>
          <xdr:row>13</xdr:row>
          <xdr:rowOff>220980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100" b="0" i="0" u="none" strike="noStrike" baseline="0">
                  <a:solidFill>
                    <a:srgbClr val="000000"/>
                  </a:solidFill>
                  <a:latin typeface="Calibri"/>
                  <a:cs typeface="Calibri"/>
                </a:rPr>
                <a:t>PDF this file</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39"/>
  <sheetViews>
    <sheetView showGridLines="0" tabSelected="1" workbookViewId="0">
      <selection activeCell="G12" sqref="G12"/>
    </sheetView>
  </sheetViews>
  <sheetFormatPr defaultRowHeight="14.4" x14ac:dyDescent="0.3"/>
  <cols>
    <col min="1" max="1" width="4.33203125" customWidth="1"/>
    <col min="2" max="2" width="20.5546875" customWidth="1"/>
    <col min="3" max="3" width="10.88671875" customWidth="1"/>
    <col min="8" max="8" width="15.109375" customWidth="1"/>
    <col min="9" max="9" width="3.5546875" customWidth="1"/>
    <col min="10" max="19" width="8.109375" customWidth="1"/>
  </cols>
  <sheetData>
    <row r="1" spans="1:19" ht="18" x14ac:dyDescent="0.35">
      <c r="A1" s="1"/>
      <c r="B1" s="68" t="s">
        <v>209</v>
      </c>
      <c r="C1" s="2"/>
      <c r="D1" s="3"/>
      <c r="E1" s="3"/>
      <c r="F1" s="3"/>
      <c r="G1" s="3"/>
      <c r="H1" s="3"/>
    </row>
    <row r="2" spans="1:19" x14ac:dyDescent="0.3">
      <c r="A2" s="1"/>
      <c r="B2" s="4" t="s">
        <v>0</v>
      </c>
      <c r="C2" s="5"/>
      <c r="J2" s="41" t="str">
        <f>FrontPage!B2</f>
        <v>DATE</v>
      </c>
    </row>
    <row r="3" spans="1:19" x14ac:dyDescent="0.3">
      <c r="A3" s="1"/>
      <c r="B3" s="4"/>
      <c r="C3" s="5"/>
    </row>
    <row r="4" spans="1:19" ht="24" x14ac:dyDescent="0.3">
      <c r="A4" s="1"/>
      <c r="B4" s="44" t="s">
        <v>1</v>
      </c>
      <c r="C4" s="44"/>
      <c r="D4" s="45"/>
      <c r="E4" s="45"/>
      <c r="F4" s="45"/>
      <c r="G4" s="45"/>
      <c r="H4" s="45"/>
      <c r="J4" s="46" t="s">
        <v>2</v>
      </c>
      <c r="K4" s="17" t="s">
        <v>3</v>
      </c>
      <c r="L4" s="42" t="s">
        <v>4</v>
      </c>
      <c r="M4" s="17" t="s">
        <v>5</v>
      </c>
      <c r="N4" s="49" t="s">
        <v>6</v>
      </c>
    </row>
    <row r="5" spans="1:19" s="7" customFormat="1" ht="18" customHeight="1" x14ac:dyDescent="0.3">
      <c r="A5" s="1"/>
      <c r="B5" s="6" t="s">
        <v>7</v>
      </c>
      <c r="C5" s="6"/>
      <c r="D5" s="6"/>
      <c r="E5" s="6"/>
      <c r="F5" s="6"/>
      <c r="G5" s="6"/>
      <c r="H5" s="6"/>
      <c r="J5" s="47">
        <f>SUM(K5:N5)</f>
        <v>0</v>
      </c>
      <c r="K5" s="50">
        <f>Sheet1!D188</f>
        <v>0</v>
      </c>
      <c r="L5" s="50">
        <f>Sheet1!E188</f>
        <v>0</v>
      </c>
      <c r="M5" s="50">
        <f>Sheet1!F188</f>
        <v>0</v>
      </c>
      <c r="N5" s="50"/>
      <c r="P5"/>
      <c r="Q5"/>
      <c r="R5"/>
      <c r="S5"/>
    </row>
    <row r="6" spans="1:19" s="7" customFormat="1" ht="18" customHeight="1" x14ac:dyDescent="0.3">
      <c r="A6" s="1"/>
      <c r="B6" s="6" t="s">
        <v>8</v>
      </c>
      <c r="C6" s="6"/>
      <c r="D6" s="6"/>
      <c r="E6" s="6"/>
      <c r="F6" s="6"/>
      <c r="G6" s="6"/>
      <c r="H6" s="6"/>
      <c r="J6" s="51"/>
      <c r="K6" s="48" t="str">
        <f>IF(K5=0,"",K5/$J$5)</f>
        <v/>
      </c>
      <c r="L6" s="48" t="str">
        <f t="shared" ref="L6:M6" si="0">IF(L5=0,"",L5/$J$5)</f>
        <v/>
      </c>
      <c r="M6" s="48" t="str">
        <f t="shared" si="0"/>
        <v/>
      </c>
      <c r="N6" s="48" t="str">
        <f>IF(N5=0,"",N5/$J$5)</f>
        <v/>
      </c>
      <c r="P6"/>
      <c r="Q6"/>
      <c r="R6"/>
      <c r="S6"/>
    </row>
    <row r="7" spans="1:19" s="7" customFormat="1" ht="18" customHeight="1" x14ac:dyDescent="0.3">
      <c r="A7" s="1"/>
      <c r="B7" s="6" t="s">
        <v>9</v>
      </c>
      <c r="D7"/>
      <c r="J7"/>
      <c r="K7"/>
      <c r="L7"/>
      <c r="M7"/>
    </row>
    <row r="8" spans="1:19" s="7" customFormat="1" ht="18" customHeight="1" x14ac:dyDescent="0.3">
      <c r="A8" s="1"/>
      <c r="B8" s="6" t="s">
        <v>10</v>
      </c>
      <c r="D8"/>
      <c r="E8"/>
      <c r="F8"/>
      <c r="G8"/>
      <c r="H8"/>
      <c r="I8"/>
      <c r="J8"/>
      <c r="K8"/>
      <c r="L8"/>
      <c r="M8"/>
    </row>
    <row r="9" spans="1:19" s="7" customFormat="1" ht="18" customHeight="1" x14ac:dyDescent="0.3">
      <c r="A9" s="1"/>
      <c r="B9" s="6"/>
      <c r="C9" s="6"/>
      <c r="D9" s="6"/>
      <c r="E9" s="6"/>
      <c r="F9" s="6"/>
      <c r="G9" s="6"/>
      <c r="H9" s="6"/>
      <c r="I9" s="6"/>
      <c r="J9" s="50">
        <v>1</v>
      </c>
      <c r="K9" s="50">
        <v>2</v>
      </c>
      <c r="L9" s="50">
        <v>3</v>
      </c>
      <c r="M9" s="50">
        <v>4</v>
      </c>
      <c r="N9" s="50">
        <v>5</v>
      </c>
      <c r="O9" s="50">
        <v>6</v>
      </c>
      <c r="P9" s="50">
        <v>7</v>
      </c>
      <c r="Q9" s="50">
        <v>8</v>
      </c>
      <c r="R9" s="50">
        <v>9</v>
      </c>
      <c r="S9" s="50">
        <v>10</v>
      </c>
    </row>
    <row r="10" spans="1:19" s="7" customFormat="1" ht="18" customHeight="1" x14ac:dyDescent="0.3">
      <c r="A10" s="1"/>
      <c r="B10" s="6" t="s">
        <v>11</v>
      </c>
      <c r="C10" s="6"/>
      <c r="D10" s="6"/>
      <c r="E10" s="6"/>
      <c r="F10" s="6"/>
      <c r="G10" s="6"/>
      <c r="H10" s="6"/>
      <c r="J10" s="50">
        <v>11</v>
      </c>
      <c r="K10" s="50">
        <v>12</v>
      </c>
      <c r="L10" s="50">
        <v>13</v>
      </c>
      <c r="M10" s="50">
        <v>14</v>
      </c>
      <c r="N10" s="50">
        <v>15</v>
      </c>
      <c r="O10" s="50">
        <v>16</v>
      </c>
      <c r="P10" s="50">
        <v>17</v>
      </c>
      <c r="Q10" s="50">
        <v>18</v>
      </c>
      <c r="R10" s="50">
        <v>19</v>
      </c>
      <c r="S10" s="50">
        <v>20</v>
      </c>
    </row>
    <row r="11" spans="1:19" s="7" customFormat="1" ht="18" customHeight="1" x14ac:dyDescent="0.3">
      <c r="A11" s="1"/>
      <c r="B11" s="8"/>
      <c r="C11" s="8"/>
      <c r="J11" s="50">
        <v>21</v>
      </c>
      <c r="K11" s="50">
        <v>22</v>
      </c>
      <c r="L11" s="50">
        <v>23</v>
      </c>
      <c r="M11" s="50">
        <v>24</v>
      </c>
      <c r="N11" s="50">
        <v>25</v>
      </c>
      <c r="O11" s="50">
        <v>26</v>
      </c>
      <c r="P11" s="50">
        <v>27</v>
      </c>
      <c r="Q11" s="50">
        <v>28</v>
      </c>
      <c r="R11" s="50">
        <v>29</v>
      </c>
      <c r="S11" s="50">
        <v>30</v>
      </c>
    </row>
    <row r="12" spans="1:19" s="7" customFormat="1" ht="18" customHeight="1" x14ac:dyDescent="0.3">
      <c r="A12" s="1"/>
      <c r="B12" s="6" t="s">
        <v>12</v>
      </c>
      <c r="C12" s="6"/>
      <c r="D12" s="6"/>
      <c r="E12" s="8"/>
      <c r="F12" s="8"/>
      <c r="G12" s="8"/>
      <c r="H12" s="8"/>
      <c r="J12" s="50">
        <v>31</v>
      </c>
      <c r="K12" s="50">
        <v>32</v>
      </c>
      <c r="L12" s="50">
        <v>33</v>
      </c>
      <c r="M12" s="50">
        <v>34</v>
      </c>
      <c r="N12" s="50">
        <v>35</v>
      </c>
      <c r="O12" s="50">
        <v>36</v>
      </c>
      <c r="P12" s="50">
        <v>37</v>
      </c>
      <c r="Q12" s="50">
        <v>38</v>
      </c>
      <c r="R12" s="50">
        <v>39</v>
      </c>
      <c r="S12" s="50">
        <v>40</v>
      </c>
    </row>
    <row r="13" spans="1:19" s="7" customFormat="1" ht="18" customHeight="1" x14ac:dyDescent="0.3">
      <c r="A13" s="1"/>
      <c r="B13" s="8" t="s">
        <v>13</v>
      </c>
      <c r="C13" s="8"/>
      <c r="D13" s="8"/>
      <c r="E13" s="8"/>
      <c r="F13" s="8"/>
      <c r="G13" s="8"/>
      <c r="H13" s="8"/>
      <c r="J13" s="50">
        <v>41</v>
      </c>
      <c r="K13" s="50">
        <v>42</v>
      </c>
      <c r="L13" s="50">
        <v>43</v>
      </c>
      <c r="M13" s="50">
        <v>44</v>
      </c>
      <c r="N13" s="50">
        <v>45</v>
      </c>
      <c r="O13" s="50">
        <v>46</v>
      </c>
      <c r="P13" s="50">
        <v>47</v>
      </c>
      <c r="Q13" s="50">
        <v>48</v>
      </c>
      <c r="R13" s="50">
        <v>49</v>
      </c>
      <c r="S13" s="50">
        <v>50</v>
      </c>
    </row>
    <row r="14" spans="1:19" s="7" customFormat="1" ht="18" customHeight="1" x14ac:dyDescent="0.3">
      <c r="A14" s="1"/>
      <c r="B14" s="8"/>
      <c r="C14" s="8"/>
      <c r="D14" s="8"/>
      <c r="J14" s="50">
        <v>51</v>
      </c>
      <c r="K14" s="50">
        <v>52</v>
      </c>
      <c r="L14" s="50">
        <v>53</v>
      </c>
      <c r="M14" s="50">
        <v>54</v>
      </c>
      <c r="N14" s="50">
        <v>55</v>
      </c>
      <c r="O14" s="50">
        <v>56</v>
      </c>
      <c r="P14" s="50">
        <v>57</v>
      </c>
      <c r="Q14" s="50">
        <v>58</v>
      </c>
      <c r="R14" s="50">
        <v>59</v>
      </c>
      <c r="S14" s="50">
        <v>60</v>
      </c>
    </row>
    <row r="15" spans="1:19" s="7" customFormat="1" ht="18" customHeight="1" x14ac:dyDescent="0.3">
      <c r="A15" s="1"/>
      <c r="B15" s="43" t="s">
        <v>14</v>
      </c>
      <c r="C15" s="9"/>
      <c r="D15" s="8"/>
      <c r="J15" s="50">
        <v>61</v>
      </c>
      <c r="K15" s="50">
        <v>62</v>
      </c>
      <c r="L15" s="50">
        <v>63</v>
      </c>
      <c r="M15" s="50">
        <v>64</v>
      </c>
      <c r="N15" s="50">
        <v>65</v>
      </c>
      <c r="O15" s="50">
        <v>66</v>
      </c>
      <c r="P15" s="50">
        <v>67</v>
      </c>
      <c r="Q15" s="50">
        <v>68</v>
      </c>
      <c r="R15" s="50">
        <v>69</v>
      </c>
      <c r="S15" s="50">
        <v>70</v>
      </c>
    </row>
    <row r="16" spans="1:19" s="7" customFormat="1" ht="18" customHeight="1" x14ac:dyDescent="0.3">
      <c r="A16" s="1"/>
      <c r="B16" s="43" t="s">
        <v>15</v>
      </c>
      <c r="C16" s="9"/>
      <c r="D16" s="8"/>
      <c r="J16" s="50">
        <v>71</v>
      </c>
      <c r="K16" s="50">
        <v>72</v>
      </c>
      <c r="L16" s="50">
        <v>73</v>
      </c>
      <c r="M16" s="50">
        <v>74</v>
      </c>
      <c r="N16" s="50">
        <v>75</v>
      </c>
      <c r="O16" s="50">
        <v>76</v>
      </c>
      <c r="P16" s="50">
        <v>77</v>
      </c>
      <c r="Q16" s="50">
        <v>78</v>
      </c>
      <c r="R16" s="50">
        <v>79</v>
      </c>
      <c r="S16" s="50">
        <v>80</v>
      </c>
    </row>
    <row r="17" spans="1:19" s="7" customFormat="1" ht="18" customHeight="1" thickBot="1" x14ac:dyDescent="0.35">
      <c r="A17" s="10"/>
      <c r="B17" s="11"/>
      <c r="C17" s="11"/>
      <c r="D17" s="11"/>
      <c r="E17" s="11"/>
      <c r="F17" s="11"/>
      <c r="G17" s="11"/>
      <c r="H17" s="11"/>
      <c r="J17" s="50">
        <v>81</v>
      </c>
      <c r="K17" s="50">
        <v>82</v>
      </c>
      <c r="L17" s="50">
        <v>83</v>
      </c>
      <c r="M17" s="50">
        <v>84</v>
      </c>
      <c r="N17" s="50">
        <v>85</v>
      </c>
      <c r="O17" s="50">
        <v>86</v>
      </c>
      <c r="P17" s="50">
        <v>87</v>
      </c>
      <c r="Q17" s="50">
        <v>88</v>
      </c>
      <c r="R17" s="50">
        <v>89</v>
      </c>
      <c r="S17" s="50">
        <v>90</v>
      </c>
    </row>
    <row r="18" spans="1:19" ht="18" customHeight="1" x14ac:dyDescent="0.3">
      <c r="J18" s="50">
        <v>91</v>
      </c>
      <c r="K18" s="50">
        <v>92</v>
      </c>
      <c r="L18" s="50">
        <v>93</v>
      </c>
      <c r="M18" s="50">
        <v>94</v>
      </c>
      <c r="N18" s="50">
        <v>95</v>
      </c>
      <c r="O18" s="50">
        <v>96</v>
      </c>
      <c r="P18" s="50">
        <v>97</v>
      </c>
      <c r="Q18" s="50">
        <v>98</v>
      </c>
      <c r="R18" s="50">
        <v>99</v>
      </c>
      <c r="S18" s="50">
        <v>100</v>
      </c>
    </row>
    <row r="19" spans="1:19" s="7" customFormat="1" ht="18" customHeight="1" x14ac:dyDescent="0.3">
      <c r="A19" s="1"/>
      <c r="B19" s="12" t="s">
        <v>16</v>
      </c>
      <c r="C19" s="13"/>
      <c r="D19" s="8"/>
      <c r="E19" s="8"/>
      <c r="J19" s="50">
        <v>101</v>
      </c>
      <c r="K19" s="50">
        <v>102</v>
      </c>
      <c r="L19" s="50">
        <v>103</v>
      </c>
      <c r="M19" s="50">
        <v>104</v>
      </c>
      <c r="N19" s="50">
        <v>105</v>
      </c>
      <c r="O19" s="50">
        <v>106</v>
      </c>
      <c r="P19" s="50">
        <v>107</v>
      </c>
      <c r="Q19" s="50">
        <v>108</v>
      </c>
      <c r="R19" s="50">
        <v>109</v>
      </c>
      <c r="S19" s="50">
        <v>110</v>
      </c>
    </row>
    <row r="20" spans="1:19" s="7" customFormat="1" ht="18" customHeight="1" x14ac:dyDescent="0.3">
      <c r="A20" s="1"/>
      <c r="B20" s="14" t="s">
        <v>17</v>
      </c>
      <c r="C20" s="72"/>
      <c r="J20" s="50">
        <v>111</v>
      </c>
      <c r="K20" s="50">
        <v>112</v>
      </c>
      <c r="L20" s="50">
        <v>113</v>
      </c>
      <c r="M20" s="50">
        <v>114</v>
      </c>
      <c r="N20" s="50">
        <v>115</v>
      </c>
      <c r="O20" s="50">
        <v>116</v>
      </c>
      <c r="P20" s="50">
        <v>117</v>
      </c>
      <c r="Q20" s="50">
        <v>118</v>
      </c>
      <c r="R20" s="50">
        <v>119</v>
      </c>
      <c r="S20" s="50">
        <v>120</v>
      </c>
    </row>
    <row r="21" spans="1:19" s="7" customFormat="1" ht="18" customHeight="1" x14ac:dyDescent="0.3">
      <c r="A21" s="1"/>
      <c r="B21" s="14"/>
      <c r="C21" s="15"/>
      <c r="J21" s="50">
        <v>121</v>
      </c>
      <c r="K21" s="50">
        <v>122</v>
      </c>
      <c r="L21" s="50">
        <v>123</v>
      </c>
      <c r="M21" s="50">
        <v>124</v>
      </c>
      <c r="N21" s="50">
        <v>125</v>
      </c>
      <c r="O21" s="50">
        <v>126</v>
      </c>
      <c r="P21" s="50">
        <v>127</v>
      </c>
      <c r="Q21" s="50">
        <v>128</v>
      </c>
      <c r="R21" s="50">
        <v>129</v>
      </c>
      <c r="S21" s="50">
        <v>130</v>
      </c>
    </row>
    <row r="22" spans="1:19" s="7" customFormat="1" ht="18" customHeight="1" x14ac:dyDescent="0.3">
      <c r="A22" s="1"/>
      <c r="B22" s="14"/>
      <c r="C22" s="15"/>
      <c r="J22" s="50">
        <v>131</v>
      </c>
      <c r="K22" s="50">
        <v>132</v>
      </c>
      <c r="L22" s="50">
        <v>133</v>
      </c>
      <c r="M22" s="50">
        <v>134</v>
      </c>
      <c r="N22" s="50">
        <v>135</v>
      </c>
      <c r="O22" s="50">
        <v>136</v>
      </c>
      <c r="P22" s="50">
        <v>137</v>
      </c>
      <c r="Q22" s="50">
        <v>138</v>
      </c>
      <c r="R22" s="50">
        <v>139</v>
      </c>
      <c r="S22" s="50">
        <v>140</v>
      </c>
    </row>
    <row r="23" spans="1:19" s="7" customFormat="1" ht="18" customHeight="1" x14ac:dyDescent="0.3">
      <c r="B23" s="7" t="s">
        <v>210</v>
      </c>
      <c r="C23" s="15"/>
      <c r="J23" s="50">
        <v>141</v>
      </c>
      <c r="K23" s="50">
        <v>142</v>
      </c>
      <c r="L23" s="50">
        <v>143</v>
      </c>
      <c r="M23" s="50">
        <v>144</v>
      </c>
      <c r="N23" s="50">
        <v>145</v>
      </c>
      <c r="O23" s="50">
        <v>146</v>
      </c>
      <c r="P23" s="50">
        <v>147</v>
      </c>
      <c r="Q23" s="50">
        <v>148</v>
      </c>
      <c r="R23" s="50">
        <v>149</v>
      </c>
      <c r="S23" s="50">
        <v>150</v>
      </c>
    </row>
    <row r="24" spans="1:19" s="7" customFormat="1" ht="18" customHeight="1" x14ac:dyDescent="0.3">
      <c r="A24" s="1"/>
      <c r="B24" s="14"/>
      <c r="C24" s="15"/>
      <c r="J24" s="50">
        <v>151</v>
      </c>
      <c r="K24" s="50">
        <v>152</v>
      </c>
      <c r="L24" s="50">
        <v>153</v>
      </c>
      <c r="M24" s="50">
        <v>154</v>
      </c>
      <c r="N24" s="50">
        <v>155</v>
      </c>
      <c r="O24" s="50">
        <v>156</v>
      </c>
      <c r="P24" s="50">
        <v>157</v>
      </c>
      <c r="Q24" s="50">
        <v>158</v>
      </c>
      <c r="R24" s="50">
        <v>159</v>
      </c>
      <c r="S24" s="50">
        <v>160</v>
      </c>
    </row>
    <row r="25" spans="1:19" s="7" customFormat="1" ht="18" customHeight="1" x14ac:dyDescent="0.3">
      <c r="A25" s="1"/>
      <c r="B25" s="14"/>
      <c r="C25" s="15"/>
      <c r="J25" s="50">
        <v>161</v>
      </c>
      <c r="K25" s="50"/>
      <c r="L25" s="50"/>
      <c r="M25" s="50"/>
      <c r="N25" s="50"/>
      <c r="O25" s="50"/>
      <c r="P25" s="50"/>
      <c r="Q25" s="50"/>
      <c r="R25" s="50"/>
      <c r="S25" s="50"/>
    </row>
    <row r="26" spans="1:19" s="7" customFormat="1" ht="18" customHeight="1" x14ac:dyDescent="0.3">
      <c r="A26" s="1"/>
      <c r="B26" s="14"/>
      <c r="C26" s="15"/>
    </row>
    <row r="27" spans="1:19" s="7" customFormat="1" ht="18" customHeight="1" x14ac:dyDescent="0.3">
      <c r="A27" s="1"/>
      <c r="B27" s="14"/>
      <c r="C27" s="15"/>
    </row>
    <row r="28" spans="1:19" s="7" customFormat="1" ht="18" customHeight="1" x14ac:dyDescent="0.3">
      <c r="A28" s="1"/>
      <c r="B28" s="14"/>
      <c r="C28" s="15"/>
    </row>
    <row r="29" spans="1:19" s="7" customFormat="1" ht="18" customHeight="1" x14ac:dyDescent="0.3">
      <c r="A29" s="1"/>
      <c r="B29" s="14"/>
      <c r="C29" s="15"/>
    </row>
    <row r="30" spans="1:19" s="7" customFormat="1" ht="18" customHeight="1" x14ac:dyDescent="0.3">
      <c r="A30" s="1"/>
      <c r="B30" s="14"/>
      <c r="C30" s="16"/>
    </row>
    <row r="31" spans="1:19" s="7" customFormat="1" ht="18" customHeight="1" x14ac:dyDescent="0.3">
      <c r="A31" s="1"/>
      <c r="B31" s="14"/>
      <c r="C31" s="16"/>
    </row>
    <row r="32" spans="1:19" ht="18" customHeight="1" x14ac:dyDescent="0.3">
      <c r="A32" s="1"/>
      <c r="B32" s="16"/>
    </row>
    <row r="33" spans="1:7" ht="18" customHeight="1" x14ac:dyDescent="0.3">
      <c r="A33" s="1"/>
      <c r="G33" s="16"/>
    </row>
    <row r="34" spans="1:7" ht="26.25" customHeight="1" x14ac:dyDescent="0.3">
      <c r="A34" s="1"/>
      <c r="G34" s="18"/>
    </row>
    <row r="35" spans="1:7" ht="26.25" customHeight="1" x14ac:dyDescent="0.3">
      <c r="A35" s="1"/>
      <c r="G35" s="10"/>
    </row>
    <row r="36" spans="1:7" ht="26.25" customHeight="1" x14ac:dyDescent="0.3">
      <c r="A36" s="1"/>
      <c r="G36" s="10"/>
    </row>
    <row r="37" spans="1:7" ht="26.25" customHeight="1" x14ac:dyDescent="0.3">
      <c r="A37" s="1"/>
      <c r="G37" s="10"/>
    </row>
    <row r="38" spans="1:7" ht="26.25" customHeight="1" x14ac:dyDescent="0.3">
      <c r="A38" s="1"/>
      <c r="G38" s="10"/>
    </row>
    <row r="39" spans="1:7" ht="26.25" customHeight="1" x14ac:dyDescent="0.3">
      <c r="G39" s="10"/>
    </row>
  </sheetData>
  <conditionalFormatting sqref="C20:C29">
    <cfRule type="cellIs" dxfId="40" priority="13" operator="equal">
      <formula>"Partial assurance"</formula>
    </cfRule>
    <cfRule type="cellIs" dxfId="39" priority="14" operator="equal">
      <formula>"N/A"</formula>
    </cfRule>
    <cfRule type="cellIs" dxfId="38" priority="15" operator="equal">
      <formula>"Not assured"</formula>
    </cfRule>
    <cfRule type="cellIs" dxfId="37" priority="16" operator="equal">
      <formula>"Partially assured"</formula>
    </cfRule>
    <cfRule type="cellIs" dxfId="36" priority="17" operator="equal">
      <formula>"Assured"</formula>
    </cfRule>
  </conditionalFormatting>
  <conditionalFormatting sqref="G34">
    <cfRule type="cellIs" dxfId="35" priority="9" operator="equal">
      <formula>"N/A"</formula>
    </cfRule>
    <cfRule type="cellIs" dxfId="34" priority="10" operator="equal">
      <formula>"Not assured"</formula>
    </cfRule>
    <cfRule type="cellIs" dxfId="33" priority="11" operator="equal">
      <formula>"Partially assured"</formula>
    </cfRule>
    <cfRule type="cellIs" dxfId="32" priority="12" operator="equal">
      <formula>"Assured"</formula>
    </cfRule>
  </conditionalFormatting>
  <conditionalFormatting sqref="K4:N4">
    <cfRule type="cellIs" dxfId="31" priority="1" operator="equal">
      <formula>"N/A"</formula>
    </cfRule>
    <cfRule type="cellIs" dxfId="30" priority="2" operator="equal">
      <formula>"Not assured"</formula>
    </cfRule>
    <cfRule type="cellIs" dxfId="29" priority="3" operator="equal">
      <formula>"Partially assured"</formula>
    </cfRule>
    <cfRule type="cellIs" dxfId="28" priority="4" operator="equal">
      <formula>"Assured"</formula>
    </cfRule>
  </conditionalFormatting>
  <dataValidations count="3">
    <dataValidation type="date" operator="greaterThan" allowBlank="1" showInputMessage="1" showErrorMessage="1" error="Format must be dd/mm/yy" sqref="C19" xr:uid="{00000000-0002-0000-0000-000000000000}">
      <formula1>36526</formula1>
    </dataValidation>
    <dataValidation type="list" allowBlank="1" showDropDown="1" showInputMessage="1" showErrorMessage="1" sqref="K4:N4" xr:uid="{00000000-0002-0000-0000-000001000000}">
      <formula1>"Assured, Partially assured, Not assured, N/A"</formula1>
    </dataValidation>
    <dataValidation type="list" allowBlank="1" showInputMessage="1" showErrorMessage="1" sqref="C20 C22:C29 C21" xr:uid="{00000000-0002-0000-0000-000002000000}">
      <formula1>"Assured, Partial assurance, Not assured"</formula1>
    </dataValidation>
  </dataValidations>
  <pageMargins left="0.7" right="0.7" top="0.75" bottom="0.75" header="0.3" footer="0.3"/>
  <pageSetup paperSize="9" orientation="portrait" r:id="rId1"/>
  <headerFooter>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Button 1">
              <controlPr defaultSize="0" print="0" autoFill="0" autoPict="0" macro="[0]!Sheet2.PDFActiveSheet">
                <anchor moveWithCells="1" sizeWithCells="1">
                  <from>
                    <xdr:col>6</xdr:col>
                    <xdr:colOff>297180</xdr:colOff>
                    <xdr:row>11</xdr:row>
                    <xdr:rowOff>83820</xdr:rowOff>
                  </from>
                  <to>
                    <xdr:col>7</xdr:col>
                    <xdr:colOff>982980</xdr:colOff>
                    <xdr:row>13</xdr:row>
                    <xdr:rowOff>220980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8890D09B-4D29-4330-8A46-5A96ABD3F5F8}">
            <xm:f>IF(VLOOKUP(J9,Sheet1!$A$5:$B$199,2,0)="N/A",TRUE)</xm:f>
            <x14:dxf>
              <fill>
                <patternFill>
                  <bgColor theme="0" tint="-0.499984740745262"/>
                </patternFill>
              </fill>
            </x14:dxf>
          </x14:cfRule>
          <x14:cfRule type="expression" priority="6" id="{71B70C6B-EAEE-4875-99B5-E498839F3489}">
            <xm:f>IF(VLOOKUP(J9,Sheet1!$A$5:$B$199,2,0)="Not assured",TRUE)</xm:f>
            <x14:dxf>
              <fill>
                <patternFill>
                  <bgColor rgb="FFFF0000"/>
                </patternFill>
              </fill>
            </x14:dxf>
          </x14:cfRule>
          <x14:cfRule type="expression" priority="7" id="{376D34AB-82EA-4836-AE8F-4D3AFBC9932E}">
            <xm:f>IF(VLOOKUP(J9,Sheet1!$A$5:$B$199,2,0)="Partially assured",TRUE)</xm:f>
            <x14:dxf>
              <fill>
                <patternFill>
                  <bgColor rgb="FFFFC000"/>
                </patternFill>
              </fill>
            </x14:dxf>
          </x14:cfRule>
          <x14:cfRule type="expression" priority="8" id="{59D252EB-EC4B-4283-8966-C64F47E218E6}">
            <xm:f>IF(VLOOKUP(J9,Sheet1!$A$5:$B$199,2,0)="Assured",TRUE)</xm:f>
            <x14:dxf>
              <fill>
                <patternFill>
                  <bgColor rgb="FF92D050"/>
                </patternFill>
              </fill>
            </x14:dxf>
          </x14:cfRule>
          <xm:sqref>J9:S25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83"/>
  <sheetViews>
    <sheetView showGridLines="0" zoomScale="114" zoomScaleNormal="150" workbookViewId="0">
      <selection activeCell="A23" sqref="A23"/>
    </sheetView>
  </sheetViews>
  <sheetFormatPr defaultRowHeight="14.4" x14ac:dyDescent="0.3"/>
  <cols>
    <col min="1" max="1" width="7" bestFit="1" customWidth="1"/>
    <col min="2" max="2" width="70.5546875" style="26" customWidth="1"/>
    <col min="3" max="3" width="51.109375" style="61" customWidth="1"/>
    <col min="4" max="4" width="16.33203125" style="53" customWidth="1"/>
    <col min="5" max="5" width="11.6640625" customWidth="1"/>
  </cols>
  <sheetData>
    <row r="1" spans="1:8" ht="18" x14ac:dyDescent="0.3">
      <c r="A1" s="3"/>
      <c r="B1" s="28" t="s">
        <v>196</v>
      </c>
      <c r="C1" s="60"/>
      <c r="D1" s="52"/>
      <c r="E1" s="3"/>
    </row>
    <row r="2" spans="1:8" x14ac:dyDescent="0.3">
      <c r="A2" s="4" t="str">
        <f>FrontPage!B2</f>
        <v>DATE</v>
      </c>
      <c r="B2" s="4"/>
    </row>
    <row r="3" spans="1:8" ht="24" x14ac:dyDescent="0.3">
      <c r="A3" s="69"/>
      <c r="B3" s="21" t="s">
        <v>18</v>
      </c>
      <c r="C3" s="62" t="s">
        <v>19</v>
      </c>
      <c r="D3" s="55" t="s">
        <v>20</v>
      </c>
      <c r="E3" s="56" t="s">
        <v>21</v>
      </c>
    </row>
    <row r="4" spans="1:8" ht="28.8" x14ac:dyDescent="0.3">
      <c r="A4" s="66">
        <v>1</v>
      </c>
      <c r="B4" s="67" t="s">
        <v>22</v>
      </c>
      <c r="C4" s="63"/>
      <c r="D4" s="33"/>
      <c r="E4" s="54"/>
    </row>
    <row r="5" spans="1:8" x14ac:dyDescent="0.3">
      <c r="A5" s="66">
        <v>2</v>
      </c>
      <c r="B5" s="57" t="s">
        <v>23</v>
      </c>
      <c r="C5" s="63"/>
      <c r="D5" s="33"/>
      <c r="E5" s="54"/>
    </row>
    <row r="6" spans="1:8" ht="28.8" x14ac:dyDescent="0.3">
      <c r="A6" s="66">
        <v>3</v>
      </c>
      <c r="B6" s="57" t="s">
        <v>197</v>
      </c>
      <c r="C6" s="71"/>
      <c r="D6" s="71"/>
      <c r="E6" s="71"/>
      <c r="F6" s="71"/>
      <c r="G6" s="71"/>
      <c r="H6" s="71"/>
    </row>
    <row r="7" spans="1:8" ht="28.8" x14ac:dyDescent="0.3">
      <c r="A7" s="66">
        <v>4</v>
      </c>
      <c r="B7" s="57" t="s">
        <v>24</v>
      </c>
      <c r="C7" s="63"/>
      <c r="D7" s="33"/>
      <c r="E7" s="54"/>
    </row>
    <row r="8" spans="1:8" x14ac:dyDescent="0.3">
      <c r="A8" s="66">
        <v>5</v>
      </c>
      <c r="B8" s="57" t="s">
        <v>192</v>
      </c>
      <c r="C8"/>
      <c r="D8"/>
    </row>
    <row r="9" spans="1:8" x14ac:dyDescent="0.3">
      <c r="A9" s="66">
        <v>6</v>
      </c>
      <c r="B9" s="57" t="s">
        <v>25</v>
      </c>
      <c r="C9" s="63"/>
      <c r="D9" s="33"/>
      <c r="E9" s="54"/>
    </row>
    <row r="10" spans="1:8" ht="28.8" x14ac:dyDescent="0.3">
      <c r="A10" s="66">
        <v>7</v>
      </c>
      <c r="B10" s="57" t="s">
        <v>26</v>
      </c>
      <c r="C10" s="71"/>
      <c r="D10" s="71"/>
      <c r="E10" s="71"/>
      <c r="F10" s="71"/>
      <c r="G10" s="71"/>
      <c r="H10" s="71"/>
    </row>
    <row r="11" spans="1:8" ht="28.8" x14ac:dyDescent="0.3">
      <c r="A11" s="66">
        <v>8</v>
      </c>
      <c r="B11" s="57" t="s">
        <v>27</v>
      </c>
      <c r="C11" s="63"/>
      <c r="D11" s="33"/>
      <c r="E11" s="54"/>
    </row>
    <row r="12" spans="1:8" ht="28.8" x14ac:dyDescent="0.3">
      <c r="A12" s="66">
        <v>9</v>
      </c>
      <c r="B12" s="57" t="s">
        <v>193</v>
      </c>
      <c r="C12" s="57"/>
      <c r="D12" s="57"/>
      <c r="E12" s="54"/>
    </row>
    <row r="13" spans="1:8" ht="28.8" x14ac:dyDescent="0.3">
      <c r="A13" s="66">
        <v>10</v>
      </c>
      <c r="B13" s="57" t="s">
        <v>194</v>
      </c>
      <c r="C13" s="54"/>
      <c r="D13" s="16"/>
      <c r="E13" s="16"/>
    </row>
    <row r="14" spans="1:8" x14ac:dyDescent="0.3">
      <c r="A14" s="66"/>
      <c r="B14" s="27" t="s">
        <v>28</v>
      </c>
      <c r="C14" s="64"/>
      <c r="D14" s="58"/>
      <c r="E14" s="20"/>
    </row>
    <row r="15" spans="1:8" ht="72" x14ac:dyDescent="0.3">
      <c r="A15" s="66">
        <v>11</v>
      </c>
      <c r="B15" s="57" t="s">
        <v>202</v>
      </c>
      <c r="C15" s="63"/>
      <c r="D15" s="33"/>
      <c r="E15" s="54"/>
    </row>
    <row r="16" spans="1:8" ht="28.8" x14ac:dyDescent="0.3">
      <c r="A16" s="66">
        <v>12</v>
      </c>
      <c r="B16" s="57" t="s">
        <v>203</v>
      </c>
      <c r="C16" s="63"/>
      <c r="D16" s="33"/>
      <c r="E16" s="54"/>
    </row>
    <row r="17" spans="1:5" ht="28.8" x14ac:dyDescent="0.3">
      <c r="A17" s="66">
        <v>13</v>
      </c>
      <c r="B17" s="57" t="s">
        <v>29</v>
      </c>
      <c r="C17" s="63"/>
      <c r="D17" s="33"/>
      <c r="E17" s="54"/>
    </row>
    <row r="18" spans="1:5" ht="28.8" x14ac:dyDescent="0.3">
      <c r="A18" s="66">
        <v>14</v>
      </c>
      <c r="B18" s="57" t="s">
        <v>198</v>
      </c>
      <c r="C18" s="63"/>
      <c r="D18" s="33"/>
      <c r="E18" s="54"/>
    </row>
    <row r="19" spans="1:5" ht="28.8" x14ac:dyDescent="0.3">
      <c r="A19" s="66">
        <v>15</v>
      </c>
      <c r="B19" s="57" t="s">
        <v>30</v>
      </c>
      <c r="C19" s="63"/>
      <c r="D19" s="33"/>
      <c r="E19" s="54"/>
    </row>
    <row r="20" spans="1:5" x14ac:dyDescent="0.3">
      <c r="A20" s="66">
        <v>16</v>
      </c>
      <c r="B20" s="57" t="s">
        <v>31</v>
      </c>
      <c r="C20"/>
      <c r="D20"/>
    </row>
    <row r="21" spans="1:5" ht="28.8" x14ac:dyDescent="0.3">
      <c r="A21" s="66">
        <v>17</v>
      </c>
      <c r="B21" s="57" t="s">
        <v>32</v>
      </c>
      <c r="C21" s="63"/>
      <c r="D21" s="33"/>
      <c r="E21" s="54"/>
    </row>
    <row r="22" spans="1:5" ht="28.8" x14ac:dyDescent="0.3">
      <c r="A22" s="66">
        <v>18</v>
      </c>
      <c r="B22" s="57" t="s">
        <v>33</v>
      </c>
      <c r="C22" s="63"/>
      <c r="D22" s="33"/>
      <c r="E22" s="54"/>
    </row>
    <row r="23" spans="1:5" x14ac:dyDescent="0.3">
      <c r="B23"/>
      <c r="C23" s="63"/>
      <c r="D23" s="33"/>
      <c r="E23" s="54"/>
    </row>
    <row r="24" spans="1:5" ht="28.8" x14ac:dyDescent="0.3">
      <c r="A24" s="66">
        <v>20</v>
      </c>
      <c r="B24" s="57" t="s">
        <v>199</v>
      </c>
      <c r="C24" s="63"/>
      <c r="D24" s="33"/>
      <c r="E24" s="54"/>
    </row>
    <row r="25" spans="1:5" ht="28.8" x14ac:dyDescent="0.3">
      <c r="A25" s="66">
        <v>21</v>
      </c>
      <c r="B25" s="57" t="s">
        <v>34</v>
      </c>
      <c r="C25" s="63"/>
      <c r="D25" s="33"/>
      <c r="E25" s="54"/>
    </row>
    <row r="26" spans="1:5" ht="28.8" x14ac:dyDescent="0.3">
      <c r="A26" s="66">
        <v>22</v>
      </c>
      <c r="B26" s="57" t="s">
        <v>35</v>
      </c>
      <c r="C26" s="63"/>
      <c r="D26" s="33"/>
      <c r="E26" s="54"/>
    </row>
    <row r="27" spans="1:5" ht="28.8" x14ac:dyDescent="0.3">
      <c r="A27" s="66">
        <v>23</v>
      </c>
      <c r="B27" s="57" t="s">
        <v>36</v>
      </c>
      <c r="C27" s="63"/>
      <c r="D27" s="33"/>
      <c r="E27" s="54"/>
    </row>
    <row r="28" spans="1:5" x14ac:dyDescent="0.3">
      <c r="A28" s="66">
        <v>24</v>
      </c>
      <c r="B28" s="57" t="s">
        <v>37</v>
      </c>
      <c r="C28" s="63"/>
      <c r="D28" s="33"/>
      <c r="E28" s="54"/>
    </row>
    <row r="29" spans="1:5" ht="28.8" x14ac:dyDescent="0.3">
      <c r="A29" s="66">
        <v>25</v>
      </c>
      <c r="B29" s="57" t="s">
        <v>38</v>
      </c>
      <c r="C29" s="63"/>
      <c r="D29" s="33"/>
      <c r="E29" s="54"/>
    </row>
    <row r="30" spans="1:5" ht="43.2" x14ac:dyDescent="0.3">
      <c r="A30" s="66">
        <v>26</v>
      </c>
      <c r="B30" s="57" t="s">
        <v>39</v>
      </c>
      <c r="C30" s="63"/>
      <c r="D30" s="33"/>
      <c r="E30" s="54"/>
    </row>
    <row r="31" spans="1:5" ht="28.8" x14ac:dyDescent="0.3">
      <c r="A31" s="66">
        <v>27</v>
      </c>
      <c r="B31" s="57" t="s">
        <v>40</v>
      </c>
      <c r="C31" s="63"/>
      <c r="D31" s="33"/>
      <c r="E31" s="54"/>
    </row>
    <row r="32" spans="1:5" ht="28.8" x14ac:dyDescent="0.3">
      <c r="A32" s="66">
        <v>28</v>
      </c>
      <c r="B32" s="57" t="s">
        <v>41</v>
      </c>
      <c r="C32" s="63"/>
      <c r="D32" s="33"/>
      <c r="E32" s="54"/>
    </row>
    <row r="33" spans="1:5" ht="28.8" x14ac:dyDescent="0.3">
      <c r="A33" s="66">
        <v>29</v>
      </c>
      <c r="B33" s="57" t="s">
        <v>42</v>
      </c>
      <c r="C33" s="63"/>
      <c r="D33" s="33"/>
      <c r="E33" s="54"/>
    </row>
    <row r="34" spans="1:5" ht="28.8" x14ac:dyDescent="0.3">
      <c r="A34" s="66">
        <v>30</v>
      </c>
      <c r="B34" s="57" t="s">
        <v>43</v>
      </c>
      <c r="C34" s="63"/>
      <c r="D34" s="33"/>
      <c r="E34" s="54"/>
    </row>
    <row r="35" spans="1:5" ht="57.6" x14ac:dyDescent="0.3">
      <c r="A35" s="66">
        <v>31</v>
      </c>
      <c r="B35" s="57" t="s">
        <v>44</v>
      </c>
      <c r="C35" s="63"/>
      <c r="D35" s="33"/>
      <c r="E35" s="54"/>
    </row>
    <row r="36" spans="1:5" ht="28.8" x14ac:dyDescent="0.3">
      <c r="A36" s="66">
        <v>32</v>
      </c>
      <c r="B36" s="57" t="s">
        <v>45</v>
      </c>
      <c r="C36" s="63"/>
      <c r="D36" s="33"/>
      <c r="E36" s="54"/>
    </row>
    <row r="37" spans="1:5" x14ac:dyDescent="0.3">
      <c r="A37" s="66"/>
      <c r="B37" s="27" t="s">
        <v>46</v>
      </c>
      <c r="C37" s="64"/>
      <c r="D37" s="58"/>
      <c r="E37" s="20"/>
    </row>
    <row r="38" spans="1:5" x14ac:dyDescent="0.3">
      <c r="A38" s="66">
        <v>33</v>
      </c>
      <c r="B38" s="57" t="s">
        <v>47</v>
      </c>
      <c r="C38" s="63"/>
      <c r="D38" s="33"/>
      <c r="E38" s="54"/>
    </row>
    <row r="39" spans="1:5" ht="43.2" x14ac:dyDescent="0.3">
      <c r="A39" s="66">
        <v>34</v>
      </c>
      <c r="B39" s="57" t="s">
        <v>48</v>
      </c>
      <c r="C39" s="63"/>
      <c r="D39" s="33"/>
      <c r="E39" s="54"/>
    </row>
    <row r="40" spans="1:5" ht="43.2" x14ac:dyDescent="0.3">
      <c r="A40" s="66">
        <v>35</v>
      </c>
      <c r="B40" s="57" t="s">
        <v>49</v>
      </c>
      <c r="C40" s="63"/>
      <c r="D40" s="33"/>
      <c r="E40" s="54"/>
    </row>
    <row r="41" spans="1:5" ht="28.8" x14ac:dyDescent="0.3">
      <c r="A41" s="66">
        <v>36</v>
      </c>
      <c r="B41" s="57" t="s">
        <v>50</v>
      </c>
      <c r="C41" s="63"/>
      <c r="D41" s="33"/>
      <c r="E41" s="54"/>
    </row>
    <row r="42" spans="1:5" ht="28.8" x14ac:dyDescent="0.3">
      <c r="A42" s="66">
        <v>37</v>
      </c>
      <c r="B42" s="57" t="s">
        <v>51</v>
      </c>
      <c r="C42" s="63"/>
      <c r="D42" s="33"/>
      <c r="E42" s="54"/>
    </row>
    <row r="43" spans="1:5" ht="28.8" x14ac:dyDescent="0.3">
      <c r="A43" s="66">
        <v>38</v>
      </c>
      <c r="B43" s="57" t="s">
        <v>52</v>
      </c>
      <c r="C43" s="63"/>
      <c r="D43" s="33"/>
      <c r="E43" s="54"/>
    </row>
    <row r="44" spans="1:5" ht="28.8" x14ac:dyDescent="0.3">
      <c r="A44" s="66">
        <v>39</v>
      </c>
      <c r="B44" s="57" t="s">
        <v>53</v>
      </c>
      <c r="C44" s="63"/>
      <c r="D44" s="33"/>
      <c r="E44" s="54"/>
    </row>
    <row r="45" spans="1:5" ht="43.2" x14ac:dyDescent="0.3">
      <c r="A45" s="66">
        <v>40</v>
      </c>
      <c r="B45" s="59" t="s">
        <v>54</v>
      </c>
      <c r="C45" s="63"/>
      <c r="D45" s="33"/>
      <c r="E45" s="54"/>
    </row>
    <row r="46" spans="1:5" x14ac:dyDescent="0.3">
      <c r="A46" s="66">
        <v>41</v>
      </c>
      <c r="B46" s="57" t="s">
        <v>55</v>
      </c>
      <c r="C46" s="63"/>
      <c r="D46" s="33"/>
      <c r="E46" s="54"/>
    </row>
    <row r="47" spans="1:5" ht="57.6" x14ac:dyDescent="0.3">
      <c r="A47" s="66">
        <v>42</v>
      </c>
      <c r="B47" s="57" t="s">
        <v>56</v>
      </c>
      <c r="C47" s="63"/>
      <c r="D47" s="33"/>
      <c r="E47" s="54"/>
    </row>
    <row r="48" spans="1:5" x14ac:dyDescent="0.3">
      <c r="A48" s="66"/>
      <c r="B48" s="27" t="s">
        <v>57</v>
      </c>
      <c r="C48" s="64"/>
      <c r="D48" s="58"/>
      <c r="E48" s="20"/>
    </row>
    <row r="49" spans="1:5" ht="28.8" x14ac:dyDescent="0.3">
      <c r="A49" s="66">
        <v>43</v>
      </c>
      <c r="B49" s="57" t="s">
        <v>58</v>
      </c>
      <c r="C49" s="63"/>
      <c r="D49" s="33"/>
      <c r="E49" s="54"/>
    </row>
    <row r="50" spans="1:5" ht="28.8" x14ac:dyDescent="0.3">
      <c r="A50" s="66">
        <v>44</v>
      </c>
      <c r="B50" s="57" t="s">
        <v>59</v>
      </c>
      <c r="C50" s="63"/>
      <c r="D50" s="33"/>
      <c r="E50" s="54"/>
    </row>
    <row r="51" spans="1:5" ht="28.8" x14ac:dyDescent="0.3">
      <c r="A51" s="66">
        <v>45</v>
      </c>
      <c r="B51" s="57" t="s">
        <v>60</v>
      </c>
      <c r="C51" s="63"/>
      <c r="D51" s="33"/>
      <c r="E51" s="54"/>
    </row>
    <row r="52" spans="1:5" ht="28.8" x14ac:dyDescent="0.3">
      <c r="A52" s="66">
        <v>46</v>
      </c>
      <c r="B52" s="57" t="s">
        <v>61</v>
      </c>
      <c r="C52" s="63"/>
      <c r="D52" s="33"/>
      <c r="E52" s="54"/>
    </row>
    <row r="53" spans="1:5" x14ac:dyDescent="0.3">
      <c r="A53" s="66"/>
      <c r="B53" s="27" t="s">
        <v>62</v>
      </c>
      <c r="C53" s="64"/>
      <c r="D53" s="58"/>
      <c r="E53" s="20"/>
    </row>
    <row r="54" spans="1:5" ht="28.8" x14ac:dyDescent="0.3">
      <c r="A54" s="66">
        <v>47</v>
      </c>
      <c r="B54" s="57" t="s">
        <v>63</v>
      </c>
      <c r="C54" s="63"/>
      <c r="D54" s="33"/>
      <c r="E54" s="54"/>
    </row>
    <row r="55" spans="1:5" ht="28.8" x14ac:dyDescent="0.3">
      <c r="A55" s="66">
        <v>48</v>
      </c>
      <c r="B55" s="57" t="s">
        <v>64</v>
      </c>
      <c r="C55" s="65"/>
      <c r="D55" s="33"/>
      <c r="E55" s="54"/>
    </row>
    <row r="56" spans="1:5" ht="28.8" x14ac:dyDescent="0.3">
      <c r="A56" s="66">
        <v>49</v>
      </c>
      <c r="B56" s="57" t="s">
        <v>65</v>
      </c>
      <c r="C56" s="63"/>
      <c r="D56" s="33"/>
      <c r="E56" s="54"/>
    </row>
    <row r="57" spans="1:5" x14ac:dyDescent="0.3">
      <c r="A57" s="66"/>
      <c r="B57" s="27" t="s">
        <v>66</v>
      </c>
      <c r="C57" s="64"/>
      <c r="D57" s="58"/>
      <c r="E57" s="20"/>
    </row>
    <row r="58" spans="1:5" ht="49.5" customHeight="1" x14ac:dyDescent="0.3">
      <c r="A58" s="66">
        <v>50</v>
      </c>
      <c r="B58" s="57" t="s">
        <v>67</v>
      </c>
      <c r="C58" s="63"/>
      <c r="D58" s="33"/>
      <c r="E58" s="54"/>
    </row>
    <row r="59" spans="1:5" ht="28.8" x14ac:dyDescent="0.3">
      <c r="A59" s="66">
        <v>51</v>
      </c>
      <c r="B59" s="57" t="s">
        <v>68</v>
      </c>
      <c r="C59" s="65"/>
      <c r="D59" s="33"/>
      <c r="E59" s="54"/>
    </row>
    <row r="60" spans="1:5" ht="28.8" x14ac:dyDescent="0.3">
      <c r="A60" s="66">
        <v>52</v>
      </c>
      <c r="B60" s="57" t="s">
        <v>204</v>
      </c>
      <c r="C60" s="63"/>
      <c r="D60" s="33"/>
      <c r="E60" s="54"/>
    </row>
    <row r="61" spans="1:5" ht="28.8" x14ac:dyDescent="0.3">
      <c r="A61" s="66">
        <v>53</v>
      </c>
      <c r="B61" s="57" t="s">
        <v>69</v>
      </c>
      <c r="C61" s="63"/>
      <c r="D61" s="33"/>
      <c r="E61" s="54"/>
    </row>
    <row r="62" spans="1:5" x14ac:dyDescent="0.3">
      <c r="A62" s="66">
        <v>54</v>
      </c>
      <c r="B62" s="57" t="s">
        <v>70</v>
      </c>
      <c r="C62" s="63"/>
      <c r="D62" s="33"/>
      <c r="E62" s="54"/>
    </row>
    <row r="63" spans="1:5" ht="28.8" x14ac:dyDescent="0.3">
      <c r="A63" s="66">
        <v>55</v>
      </c>
      <c r="B63" s="57" t="s">
        <v>71</v>
      </c>
      <c r="C63" s="63"/>
      <c r="D63" s="33"/>
      <c r="E63" s="54"/>
    </row>
    <row r="64" spans="1:5" x14ac:dyDescent="0.3">
      <c r="A64" s="66"/>
      <c r="B64" s="27" t="s">
        <v>72</v>
      </c>
      <c r="C64" s="64"/>
      <c r="D64" s="58"/>
      <c r="E64" s="20"/>
    </row>
    <row r="65" spans="1:5" ht="28.8" x14ac:dyDescent="0.3">
      <c r="A65" s="66">
        <v>56</v>
      </c>
      <c r="B65" s="57" t="s">
        <v>73</v>
      </c>
      <c r="C65" s="63"/>
      <c r="D65" s="33"/>
      <c r="E65" s="54"/>
    </row>
    <row r="66" spans="1:5" x14ac:dyDescent="0.3">
      <c r="A66" s="66">
        <v>57</v>
      </c>
      <c r="B66" s="57" t="s">
        <v>74</v>
      </c>
      <c r="C66" s="63"/>
      <c r="D66" s="33"/>
      <c r="E66" s="54"/>
    </row>
    <row r="67" spans="1:5" ht="43.2" x14ac:dyDescent="0.3">
      <c r="A67" s="66">
        <v>58</v>
      </c>
      <c r="B67" s="57" t="s">
        <v>75</v>
      </c>
      <c r="C67" s="63"/>
      <c r="D67" s="33"/>
      <c r="E67" s="54"/>
    </row>
    <row r="68" spans="1:5" x14ac:dyDescent="0.3">
      <c r="A68" s="66">
        <v>59</v>
      </c>
      <c r="B68" s="57" t="s">
        <v>76</v>
      </c>
      <c r="C68" s="63"/>
      <c r="D68" s="33"/>
      <c r="E68" s="54"/>
    </row>
    <row r="69" spans="1:5" x14ac:dyDescent="0.3">
      <c r="A69" s="66"/>
      <c r="B69" s="27" t="s">
        <v>77</v>
      </c>
      <c r="C69" s="64"/>
      <c r="D69" s="58"/>
      <c r="E69" s="20"/>
    </row>
    <row r="70" spans="1:5" x14ac:dyDescent="0.3">
      <c r="A70" s="66">
        <v>60</v>
      </c>
      <c r="B70" s="57" t="s">
        <v>78</v>
      </c>
      <c r="C70" s="63"/>
      <c r="D70" s="33"/>
      <c r="E70" s="54"/>
    </row>
    <row r="71" spans="1:5" ht="28.8" x14ac:dyDescent="0.3">
      <c r="A71" s="66">
        <v>61</v>
      </c>
      <c r="B71" s="57" t="s">
        <v>79</v>
      </c>
      <c r="C71" s="63"/>
      <c r="D71" s="33"/>
      <c r="E71" s="54"/>
    </row>
    <row r="72" spans="1:5" ht="43.2" x14ac:dyDescent="0.3">
      <c r="A72" s="66">
        <v>62</v>
      </c>
      <c r="B72" s="57" t="s">
        <v>80</v>
      </c>
      <c r="C72" s="63"/>
      <c r="D72" s="33"/>
      <c r="E72" s="54"/>
    </row>
    <row r="73" spans="1:5" x14ac:dyDescent="0.3">
      <c r="A73" s="66">
        <v>63</v>
      </c>
      <c r="B73" s="57" t="s">
        <v>81</v>
      </c>
      <c r="C73" s="63"/>
      <c r="D73" s="33"/>
      <c r="E73" s="54"/>
    </row>
    <row r="74" spans="1:5" ht="28.8" x14ac:dyDescent="0.3">
      <c r="A74" s="66">
        <v>64</v>
      </c>
      <c r="B74" s="57" t="s">
        <v>205</v>
      </c>
      <c r="C74" s="63"/>
      <c r="D74" s="33"/>
      <c r="E74" s="54"/>
    </row>
    <row r="75" spans="1:5" ht="28.8" x14ac:dyDescent="0.3">
      <c r="A75" s="66">
        <v>65</v>
      </c>
      <c r="B75" s="57" t="s">
        <v>82</v>
      </c>
      <c r="C75" s="63"/>
      <c r="D75" s="33"/>
      <c r="E75" s="54"/>
    </row>
    <row r="76" spans="1:5" x14ac:dyDescent="0.3">
      <c r="A76" s="66">
        <v>66</v>
      </c>
      <c r="B76" s="57" t="s">
        <v>83</v>
      </c>
      <c r="C76" s="63"/>
      <c r="D76" s="33"/>
      <c r="E76" s="54"/>
    </row>
    <row r="77" spans="1:5" x14ac:dyDescent="0.3">
      <c r="A77" s="66">
        <v>67</v>
      </c>
      <c r="B77" s="57" t="s">
        <v>84</v>
      </c>
      <c r="C77" s="65"/>
      <c r="D77" s="33"/>
      <c r="E77" s="54"/>
    </row>
    <row r="78" spans="1:5" x14ac:dyDescent="0.3">
      <c r="A78" s="66"/>
      <c r="B78" s="27" t="s">
        <v>85</v>
      </c>
      <c r="C78" s="64"/>
      <c r="D78" s="58"/>
      <c r="E78" s="20"/>
    </row>
    <row r="79" spans="1:5" ht="43.2" x14ac:dyDescent="0.3">
      <c r="A79" s="66">
        <v>68</v>
      </c>
      <c r="B79" s="57" t="s">
        <v>86</v>
      </c>
      <c r="C79" s="63"/>
      <c r="D79" s="33"/>
      <c r="E79" s="54"/>
    </row>
    <row r="80" spans="1:5" ht="43.2" x14ac:dyDescent="0.3">
      <c r="A80" s="66">
        <v>69</v>
      </c>
      <c r="B80" s="57" t="s">
        <v>87</v>
      </c>
      <c r="C80" s="63"/>
      <c r="D80" s="33"/>
      <c r="E80" s="54"/>
    </row>
    <row r="81" spans="1:5" ht="28.8" x14ac:dyDescent="0.3">
      <c r="A81" s="66">
        <v>70</v>
      </c>
      <c r="B81" s="57" t="s">
        <v>88</v>
      </c>
      <c r="C81" s="63"/>
      <c r="D81" s="33"/>
      <c r="E81" s="54"/>
    </row>
    <row r="82" spans="1:5" ht="28.8" x14ac:dyDescent="0.3">
      <c r="A82" s="66">
        <v>71</v>
      </c>
      <c r="B82" s="57" t="s">
        <v>89</v>
      </c>
      <c r="C82" s="63"/>
      <c r="D82" s="33"/>
      <c r="E82" s="54"/>
    </row>
    <row r="83" spans="1:5" ht="28.8" x14ac:dyDescent="0.3">
      <c r="A83" s="66">
        <v>72</v>
      </c>
      <c r="B83" s="57" t="s">
        <v>90</v>
      </c>
      <c r="C83" s="63"/>
      <c r="D83" s="33"/>
      <c r="E83" s="54"/>
    </row>
    <row r="84" spans="1:5" x14ac:dyDescent="0.3">
      <c r="A84" s="66">
        <v>73</v>
      </c>
      <c r="B84" s="57" t="s">
        <v>91</v>
      </c>
      <c r="C84" s="63"/>
      <c r="D84" s="33"/>
      <c r="E84" s="54"/>
    </row>
    <row r="85" spans="1:5" x14ac:dyDescent="0.3">
      <c r="A85" s="66"/>
      <c r="B85" s="27" t="s">
        <v>92</v>
      </c>
      <c r="C85" s="64"/>
      <c r="D85" s="58"/>
      <c r="E85" s="20"/>
    </row>
    <row r="86" spans="1:5" x14ac:dyDescent="0.3">
      <c r="A86" s="66">
        <v>74</v>
      </c>
      <c r="B86" s="57" t="s">
        <v>93</v>
      </c>
      <c r="C86" s="63"/>
      <c r="D86" s="33"/>
      <c r="E86" s="54"/>
    </row>
    <row r="87" spans="1:5" ht="28.8" x14ac:dyDescent="0.3">
      <c r="A87" s="66">
        <v>75</v>
      </c>
      <c r="B87" s="57" t="s">
        <v>94</v>
      </c>
      <c r="C87" s="63"/>
      <c r="D87" s="33"/>
      <c r="E87" s="54"/>
    </row>
    <row r="88" spans="1:5" ht="43.2" x14ac:dyDescent="0.3">
      <c r="A88" s="66">
        <v>76</v>
      </c>
      <c r="B88" s="57" t="s">
        <v>95</v>
      </c>
      <c r="C88" s="65"/>
      <c r="D88" s="33"/>
      <c r="E88" s="54"/>
    </row>
    <row r="89" spans="1:5" x14ac:dyDescent="0.3">
      <c r="A89" s="66"/>
      <c r="B89" s="27" t="s">
        <v>96</v>
      </c>
      <c r="C89" s="64"/>
      <c r="D89" s="58"/>
      <c r="E89" s="20"/>
    </row>
    <row r="90" spans="1:5" ht="28.8" x14ac:dyDescent="0.3">
      <c r="A90" s="66">
        <v>77</v>
      </c>
      <c r="B90" s="57" t="s">
        <v>200</v>
      </c>
      <c r="C90" s="63"/>
      <c r="D90" s="33"/>
      <c r="E90" s="54"/>
    </row>
    <row r="91" spans="1:5" ht="28.8" x14ac:dyDescent="0.3">
      <c r="A91" s="66">
        <v>78</v>
      </c>
      <c r="B91" s="57" t="s">
        <v>97</v>
      </c>
      <c r="C91" s="63"/>
      <c r="D91" s="33"/>
      <c r="E91" s="54"/>
    </row>
    <row r="92" spans="1:5" ht="28.8" x14ac:dyDescent="0.3">
      <c r="A92" s="66">
        <v>79</v>
      </c>
      <c r="B92" s="57" t="s">
        <v>98</v>
      </c>
      <c r="C92" s="63"/>
      <c r="D92" s="33"/>
      <c r="E92" s="54"/>
    </row>
    <row r="93" spans="1:5" x14ac:dyDescent="0.3">
      <c r="A93" s="66"/>
      <c r="B93" s="27" t="s">
        <v>99</v>
      </c>
      <c r="C93" s="64"/>
      <c r="D93" s="58"/>
      <c r="E93" s="20"/>
    </row>
    <row r="94" spans="1:5" x14ac:dyDescent="0.3">
      <c r="A94" s="66">
        <v>80</v>
      </c>
      <c r="B94" s="57" t="s">
        <v>100</v>
      </c>
      <c r="C94" s="63"/>
      <c r="D94" s="33"/>
      <c r="E94" s="54"/>
    </row>
    <row r="95" spans="1:5" ht="28.8" x14ac:dyDescent="0.3">
      <c r="A95" s="66">
        <v>81</v>
      </c>
      <c r="B95" s="57" t="s">
        <v>101</v>
      </c>
      <c r="C95" s="63"/>
      <c r="D95" s="33"/>
      <c r="E95" s="54"/>
    </row>
    <row r="96" spans="1:5" x14ac:dyDescent="0.3">
      <c r="A96" s="66">
        <v>82</v>
      </c>
      <c r="B96" s="57" t="s">
        <v>102</v>
      </c>
      <c r="C96" s="63"/>
      <c r="D96" s="33"/>
      <c r="E96" s="54"/>
    </row>
    <row r="97" spans="1:5" x14ac:dyDescent="0.3">
      <c r="A97" s="66">
        <v>83</v>
      </c>
      <c r="B97" s="57" t="s">
        <v>103</v>
      </c>
      <c r="C97" s="63"/>
      <c r="D97" s="33"/>
      <c r="E97" s="54"/>
    </row>
    <row r="98" spans="1:5" ht="28.8" x14ac:dyDescent="0.3">
      <c r="A98" s="66">
        <v>84</v>
      </c>
      <c r="B98" s="57" t="s">
        <v>104</v>
      </c>
      <c r="C98" s="63"/>
      <c r="D98" s="33"/>
      <c r="E98" s="54"/>
    </row>
    <row r="99" spans="1:5" x14ac:dyDescent="0.3">
      <c r="A99" s="66"/>
      <c r="B99" s="27" t="s">
        <v>105</v>
      </c>
      <c r="C99" s="64"/>
      <c r="D99" s="58"/>
      <c r="E99" s="20"/>
    </row>
    <row r="100" spans="1:5" ht="43.2" x14ac:dyDescent="0.3">
      <c r="A100" s="66">
        <v>85</v>
      </c>
      <c r="B100" s="57" t="s">
        <v>106</v>
      </c>
      <c r="C100" s="63"/>
      <c r="D100" s="33"/>
      <c r="E100" s="54"/>
    </row>
    <row r="101" spans="1:5" ht="28.8" x14ac:dyDescent="0.3">
      <c r="A101" s="66">
        <v>86</v>
      </c>
      <c r="B101" s="57" t="s">
        <v>107</v>
      </c>
      <c r="C101" s="63"/>
      <c r="D101" s="33"/>
      <c r="E101" s="54"/>
    </row>
    <row r="102" spans="1:5" ht="57.6" x14ac:dyDescent="0.3">
      <c r="A102" s="66">
        <v>87</v>
      </c>
      <c r="B102" s="57" t="s">
        <v>206</v>
      </c>
      <c r="C102" s="63"/>
      <c r="D102" s="33"/>
      <c r="E102" s="54"/>
    </row>
    <row r="103" spans="1:5" ht="57.6" x14ac:dyDescent="0.3">
      <c r="A103" s="66">
        <v>88</v>
      </c>
      <c r="B103" s="59" t="s">
        <v>108</v>
      </c>
      <c r="C103" s="63"/>
      <c r="D103" s="33"/>
      <c r="E103" s="54"/>
    </row>
    <row r="104" spans="1:5" x14ac:dyDescent="0.3">
      <c r="A104" s="66">
        <v>89</v>
      </c>
      <c r="B104" s="57" t="s">
        <v>109</v>
      </c>
      <c r="C104" s="63"/>
      <c r="D104" s="33"/>
      <c r="E104" s="54"/>
    </row>
    <row r="105" spans="1:5" x14ac:dyDescent="0.3">
      <c r="A105" s="66">
        <v>90</v>
      </c>
      <c r="B105" s="57" t="s">
        <v>110</v>
      </c>
      <c r="C105" s="63"/>
      <c r="D105" s="33"/>
      <c r="E105" s="54"/>
    </row>
    <row r="106" spans="1:5" ht="28.8" x14ac:dyDescent="0.3">
      <c r="A106" s="66">
        <v>91</v>
      </c>
      <c r="B106" s="57" t="s">
        <v>111</v>
      </c>
      <c r="C106" s="63"/>
      <c r="D106" s="33"/>
      <c r="E106" s="54"/>
    </row>
    <row r="107" spans="1:5" ht="43.2" x14ac:dyDescent="0.3">
      <c r="A107" s="66">
        <v>92</v>
      </c>
      <c r="B107" s="57" t="s">
        <v>112</v>
      </c>
      <c r="C107" s="63"/>
      <c r="D107" s="33"/>
      <c r="E107" s="54"/>
    </row>
    <row r="108" spans="1:5" x14ac:dyDescent="0.3">
      <c r="A108" s="66">
        <v>93</v>
      </c>
      <c r="B108" s="57" t="s">
        <v>113</v>
      </c>
      <c r="C108" s="63"/>
      <c r="D108" s="33"/>
      <c r="E108" s="54"/>
    </row>
    <row r="109" spans="1:5" ht="28.8" x14ac:dyDescent="0.3">
      <c r="A109" s="66">
        <v>94</v>
      </c>
      <c r="B109" s="57" t="s">
        <v>114</v>
      </c>
      <c r="C109" s="63"/>
      <c r="D109" s="33"/>
      <c r="E109" s="54"/>
    </row>
    <row r="110" spans="1:5" x14ac:dyDescent="0.3">
      <c r="A110" s="66">
        <v>95</v>
      </c>
      <c r="B110" s="57" t="s">
        <v>207</v>
      </c>
      <c r="C110" s="63"/>
      <c r="D110" s="33"/>
      <c r="E110" s="54"/>
    </row>
    <row r="111" spans="1:5" x14ac:dyDescent="0.3">
      <c r="A111" s="66">
        <v>96</v>
      </c>
      <c r="B111" s="57" t="s">
        <v>115</v>
      </c>
      <c r="C111" s="63"/>
      <c r="D111" s="33"/>
      <c r="E111" s="54"/>
    </row>
    <row r="112" spans="1:5" ht="28.8" x14ac:dyDescent="0.3">
      <c r="A112" s="66">
        <v>97</v>
      </c>
      <c r="B112" s="57" t="s">
        <v>116</v>
      </c>
      <c r="C112" s="63"/>
      <c r="D112" s="33"/>
      <c r="E112" s="54"/>
    </row>
    <row r="113" spans="1:5" x14ac:dyDescent="0.3">
      <c r="A113" s="66">
        <v>98</v>
      </c>
      <c r="B113" s="57" t="s">
        <v>117</v>
      </c>
      <c r="C113" s="63"/>
      <c r="D113" s="33"/>
      <c r="E113" s="54"/>
    </row>
    <row r="114" spans="1:5" ht="28.8" x14ac:dyDescent="0.3">
      <c r="A114" s="66">
        <v>99</v>
      </c>
      <c r="B114" s="57" t="s">
        <v>118</v>
      </c>
      <c r="C114" s="63"/>
      <c r="D114" s="33"/>
      <c r="E114" s="54"/>
    </row>
    <row r="115" spans="1:5" x14ac:dyDescent="0.3">
      <c r="A115" s="66">
        <v>100</v>
      </c>
      <c r="B115" s="57" t="s">
        <v>119</v>
      </c>
      <c r="C115" s="63"/>
      <c r="D115" s="33"/>
      <c r="E115" s="54"/>
    </row>
    <row r="116" spans="1:5" ht="28.8" x14ac:dyDescent="0.3">
      <c r="A116" s="66">
        <v>101</v>
      </c>
      <c r="B116" s="57" t="s">
        <v>120</v>
      </c>
      <c r="C116" s="65"/>
      <c r="D116" s="33"/>
      <c r="E116" s="54"/>
    </row>
    <row r="117" spans="1:5" ht="28.8" x14ac:dyDescent="0.3">
      <c r="A117" s="66">
        <v>102</v>
      </c>
      <c r="B117" s="57" t="s">
        <v>121</v>
      </c>
      <c r="C117" s="63"/>
      <c r="D117" s="33"/>
      <c r="E117" s="54"/>
    </row>
    <row r="118" spans="1:5" x14ac:dyDescent="0.3">
      <c r="A118" s="66">
        <v>103</v>
      </c>
      <c r="B118" s="57" t="s">
        <v>122</v>
      </c>
      <c r="C118" s="63"/>
      <c r="D118" s="33"/>
      <c r="E118" s="54"/>
    </row>
    <row r="119" spans="1:5" ht="43.2" x14ac:dyDescent="0.3">
      <c r="A119" s="66">
        <v>104</v>
      </c>
      <c r="B119" s="57" t="s">
        <v>123</v>
      </c>
      <c r="C119" s="63"/>
      <c r="D119" s="33"/>
      <c r="E119" s="54"/>
    </row>
    <row r="120" spans="1:5" x14ac:dyDescent="0.3">
      <c r="A120" s="66"/>
      <c r="B120" s="27" t="s">
        <v>124</v>
      </c>
      <c r="C120" s="64"/>
      <c r="D120" s="58"/>
      <c r="E120" s="20"/>
    </row>
    <row r="121" spans="1:5" ht="43.2" x14ac:dyDescent="0.3">
      <c r="A121" s="66">
        <v>105</v>
      </c>
      <c r="B121" s="57" t="s">
        <v>201</v>
      </c>
      <c r="C121" s="63"/>
      <c r="D121" s="33"/>
      <c r="E121" s="54"/>
    </row>
    <row r="122" spans="1:5" ht="57.6" x14ac:dyDescent="0.3">
      <c r="A122" s="66">
        <v>106</v>
      </c>
      <c r="B122" s="57" t="s">
        <v>125</v>
      </c>
      <c r="C122" s="63"/>
      <c r="D122" s="33"/>
      <c r="E122" s="54"/>
    </row>
    <row r="123" spans="1:5" x14ac:dyDescent="0.3">
      <c r="A123" s="66">
        <v>107</v>
      </c>
      <c r="B123" s="57" t="s">
        <v>126</v>
      </c>
      <c r="C123" s="63"/>
      <c r="D123" s="33"/>
      <c r="E123" s="54"/>
    </row>
    <row r="124" spans="1:5" x14ac:dyDescent="0.3">
      <c r="A124" s="66">
        <v>108</v>
      </c>
      <c r="B124" s="57" t="s">
        <v>127</v>
      </c>
      <c r="C124" s="63"/>
      <c r="D124" s="33"/>
      <c r="E124" s="54"/>
    </row>
    <row r="125" spans="1:5" ht="28.8" x14ac:dyDescent="0.3">
      <c r="A125" s="66">
        <v>109</v>
      </c>
      <c r="B125" s="57" t="s">
        <v>128</v>
      </c>
      <c r="C125" s="63"/>
      <c r="D125" s="33"/>
      <c r="E125" s="54"/>
    </row>
    <row r="126" spans="1:5" ht="28.8" x14ac:dyDescent="0.3">
      <c r="A126" s="66">
        <v>110</v>
      </c>
      <c r="B126" s="57" t="s">
        <v>129</v>
      </c>
      <c r="C126" s="63"/>
      <c r="D126" s="33"/>
      <c r="E126" s="54"/>
    </row>
    <row r="127" spans="1:5" ht="28.8" x14ac:dyDescent="0.3">
      <c r="A127" s="66">
        <v>111</v>
      </c>
      <c r="B127" s="57" t="s">
        <v>130</v>
      </c>
      <c r="C127" s="63"/>
      <c r="D127" s="33"/>
      <c r="E127" s="54"/>
    </row>
    <row r="128" spans="1:5" ht="28.8" x14ac:dyDescent="0.3">
      <c r="A128" s="70">
        <v>112</v>
      </c>
      <c r="B128" s="57" t="s">
        <v>131</v>
      </c>
      <c r="C128" s="63"/>
      <c r="D128" s="33"/>
      <c r="E128" s="54"/>
    </row>
    <row r="129" spans="1:5" x14ac:dyDescent="0.3">
      <c r="A129" s="66">
        <v>113</v>
      </c>
      <c r="B129" s="57" t="s">
        <v>132</v>
      </c>
      <c r="C129" s="63"/>
      <c r="D129" s="33"/>
      <c r="E129" s="54"/>
    </row>
    <row r="130" spans="1:5" ht="28.8" x14ac:dyDescent="0.3">
      <c r="A130" s="66">
        <v>114</v>
      </c>
      <c r="B130" s="57" t="s">
        <v>133</v>
      </c>
      <c r="C130" s="63"/>
      <c r="D130" s="33"/>
      <c r="E130" s="54"/>
    </row>
    <row r="131" spans="1:5" x14ac:dyDescent="0.3">
      <c r="A131" s="66">
        <v>115</v>
      </c>
      <c r="B131" s="57" t="s">
        <v>134</v>
      </c>
      <c r="C131" s="63"/>
      <c r="D131" s="33"/>
      <c r="E131" s="54"/>
    </row>
    <row r="132" spans="1:5" ht="28.8" x14ac:dyDescent="0.3">
      <c r="A132" s="66">
        <v>116</v>
      </c>
      <c r="B132" s="57" t="s">
        <v>135</v>
      </c>
      <c r="C132" s="63"/>
      <c r="D132" s="33"/>
      <c r="E132" s="54"/>
    </row>
    <row r="133" spans="1:5" x14ac:dyDescent="0.3">
      <c r="A133" s="66">
        <v>117</v>
      </c>
      <c r="B133" s="57" t="s">
        <v>136</v>
      </c>
      <c r="C133" s="63"/>
      <c r="D133" s="33"/>
      <c r="E133" s="54"/>
    </row>
    <row r="134" spans="1:5" x14ac:dyDescent="0.3">
      <c r="A134" s="66">
        <v>118</v>
      </c>
      <c r="B134" s="57" t="s">
        <v>137</v>
      </c>
      <c r="C134" s="63"/>
      <c r="D134" s="33"/>
      <c r="E134" s="54"/>
    </row>
    <row r="135" spans="1:5" x14ac:dyDescent="0.3">
      <c r="A135" s="66">
        <v>119</v>
      </c>
      <c r="B135" s="57" t="s">
        <v>138</v>
      </c>
      <c r="C135" s="63"/>
      <c r="D135" s="33"/>
      <c r="E135" s="54"/>
    </row>
    <row r="136" spans="1:5" ht="28.8" x14ac:dyDescent="0.3">
      <c r="A136" s="66">
        <v>120</v>
      </c>
      <c r="B136" s="57" t="s">
        <v>139</v>
      </c>
      <c r="C136" s="63"/>
      <c r="D136" s="33"/>
      <c r="E136" s="54"/>
    </row>
    <row r="137" spans="1:5" x14ac:dyDescent="0.3">
      <c r="A137" s="66">
        <v>121</v>
      </c>
      <c r="B137" s="57" t="s">
        <v>140</v>
      </c>
      <c r="C137" s="63"/>
      <c r="D137" s="33"/>
      <c r="E137" s="54"/>
    </row>
    <row r="138" spans="1:5" ht="28.8" x14ac:dyDescent="0.3">
      <c r="A138" s="66">
        <v>122</v>
      </c>
      <c r="B138" s="57" t="s">
        <v>195</v>
      </c>
      <c r="C138" s="63"/>
      <c r="D138" s="33"/>
      <c r="E138" s="54"/>
    </row>
    <row r="139" spans="1:5" ht="28.8" x14ac:dyDescent="0.3">
      <c r="A139" s="66">
        <v>123</v>
      </c>
      <c r="B139" s="57" t="s">
        <v>141</v>
      </c>
      <c r="C139" s="63"/>
      <c r="D139" s="33"/>
      <c r="E139" s="54"/>
    </row>
    <row r="140" spans="1:5" x14ac:dyDescent="0.3">
      <c r="A140" s="66">
        <v>124</v>
      </c>
      <c r="B140" s="57" t="s">
        <v>142</v>
      </c>
      <c r="C140" s="63"/>
      <c r="D140" s="33"/>
      <c r="E140" s="54"/>
    </row>
    <row r="141" spans="1:5" ht="28.8" x14ac:dyDescent="0.3">
      <c r="A141" s="66">
        <v>125</v>
      </c>
      <c r="B141" s="57" t="s">
        <v>143</v>
      </c>
      <c r="C141" s="63"/>
      <c r="D141" s="33"/>
      <c r="E141" s="54"/>
    </row>
    <row r="142" spans="1:5" ht="57.6" x14ac:dyDescent="0.3">
      <c r="A142" s="66">
        <v>126</v>
      </c>
      <c r="B142" s="57" t="s">
        <v>144</v>
      </c>
      <c r="C142" s="63"/>
      <c r="D142" s="33"/>
      <c r="E142" s="54"/>
    </row>
    <row r="143" spans="1:5" x14ac:dyDescent="0.3">
      <c r="A143" s="66"/>
      <c r="B143" s="27" t="s">
        <v>145</v>
      </c>
      <c r="C143" s="64"/>
      <c r="D143" s="58"/>
      <c r="E143" s="20"/>
    </row>
    <row r="144" spans="1:5" x14ac:dyDescent="0.3">
      <c r="A144" s="66">
        <v>127</v>
      </c>
      <c r="B144" s="57" t="s">
        <v>146</v>
      </c>
      <c r="C144" s="63"/>
      <c r="D144" s="33"/>
      <c r="E144" s="54"/>
    </row>
    <row r="145" spans="1:5" ht="28.8" x14ac:dyDescent="0.3">
      <c r="A145" s="66">
        <v>128</v>
      </c>
      <c r="B145" s="57" t="s">
        <v>147</v>
      </c>
      <c r="C145" s="63"/>
      <c r="D145" s="33"/>
      <c r="E145" s="54"/>
    </row>
    <row r="146" spans="1:5" x14ac:dyDescent="0.3">
      <c r="A146" s="66">
        <v>129</v>
      </c>
      <c r="B146" s="57" t="s">
        <v>148</v>
      </c>
      <c r="C146" s="63"/>
      <c r="D146" s="33"/>
      <c r="E146" s="54"/>
    </row>
    <row r="147" spans="1:5" x14ac:dyDescent="0.3">
      <c r="A147" s="66">
        <v>130</v>
      </c>
      <c r="B147" s="57" t="s">
        <v>149</v>
      </c>
      <c r="C147" s="63"/>
      <c r="D147" s="33"/>
      <c r="E147" s="54"/>
    </row>
    <row r="148" spans="1:5" ht="28.8" x14ac:dyDescent="0.3">
      <c r="A148" s="66">
        <v>131</v>
      </c>
      <c r="B148" s="57" t="s">
        <v>150</v>
      </c>
      <c r="C148" s="63"/>
      <c r="D148" s="33"/>
      <c r="E148" s="54"/>
    </row>
    <row r="149" spans="1:5" ht="28.8" x14ac:dyDescent="0.3">
      <c r="A149" s="66">
        <v>132</v>
      </c>
      <c r="B149" s="57" t="s">
        <v>151</v>
      </c>
      <c r="C149" s="63"/>
      <c r="D149" s="33"/>
      <c r="E149" s="54"/>
    </row>
    <row r="150" spans="1:5" x14ac:dyDescent="0.3">
      <c r="A150" s="66">
        <v>133</v>
      </c>
      <c r="B150" s="57" t="s">
        <v>152</v>
      </c>
      <c r="C150" s="63"/>
      <c r="D150" s="33"/>
      <c r="E150" s="54"/>
    </row>
    <row r="151" spans="1:5" x14ac:dyDescent="0.3">
      <c r="A151" s="66">
        <v>134</v>
      </c>
      <c r="B151" s="57" t="s">
        <v>153</v>
      </c>
      <c r="C151" s="63"/>
      <c r="D151" s="33"/>
      <c r="E151" s="54"/>
    </row>
    <row r="152" spans="1:5" x14ac:dyDescent="0.3">
      <c r="A152" s="66"/>
      <c r="B152" s="27" t="s">
        <v>154</v>
      </c>
      <c r="C152" s="64"/>
      <c r="D152" s="58"/>
      <c r="E152" s="20"/>
    </row>
    <row r="153" spans="1:5" x14ac:dyDescent="0.3">
      <c r="A153" s="66">
        <v>135</v>
      </c>
      <c r="B153" s="57" t="s">
        <v>155</v>
      </c>
      <c r="C153" s="63"/>
      <c r="D153" s="33"/>
      <c r="E153" s="54"/>
    </row>
    <row r="154" spans="1:5" x14ac:dyDescent="0.3">
      <c r="A154" s="66">
        <v>136</v>
      </c>
      <c r="B154" s="57" t="s">
        <v>156</v>
      </c>
      <c r="C154" s="63"/>
      <c r="D154" s="33"/>
      <c r="E154" s="54"/>
    </row>
    <row r="155" spans="1:5" x14ac:dyDescent="0.3">
      <c r="A155" s="66">
        <v>137</v>
      </c>
      <c r="B155" s="57" t="s">
        <v>157</v>
      </c>
      <c r="C155" s="63"/>
      <c r="D155" s="33"/>
      <c r="E155" s="54"/>
    </row>
    <row r="156" spans="1:5" x14ac:dyDescent="0.3">
      <c r="A156" s="66">
        <v>138</v>
      </c>
      <c r="B156" s="57" t="s">
        <v>158</v>
      </c>
      <c r="C156" s="63"/>
      <c r="D156" s="33"/>
      <c r="E156" s="54"/>
    </row>
    <row r="157" spans="1:5" x14ac:dyDescent="0.3">
      <c r="A157" s="66">
        <v>139</v>
      </c>
      <c r="B157" s="57" t="s">
        <v>159</v>
      </c>
      <c r="C157" s="63"/>
      <c r="D157" s="33"/>
      <c r="E157" s="54"/>
    </row>
    <row r="158" spans="1:5" x14ac:dyDescent="0.3">
      <c r="A158" s="66">
        <v>140</v>
      </c>
      <c r="B158" s="57" t="s">
        <v>160</v>
      </c>
      <c r="C158" s="63"/>
      <c r="D158" s="33"/>
      <c r="E158" s="54"/>
    </row>
    <row r="159" spans="1:5" x14ac:dyDescent="0.3">
      <c r="A159" s="66"/>
      <c r="B159" s="27" t="s">
        <v>161</v>
      </c>
      <c r="C159" s="64"/>
      <c r="D159" s="58"/>
      <c r="E159" s="20"/>
    </row>
    <row r="160" spans="1:5" ht="28.8" x14ac:dyDescent="0.3">
      <c r="A160" s="66">
        <v>141</v>
      </c>
      <c r="B160" s="57" t="s">
        <v>162</v>
      </c>
      <c r="C160" s="63"/>
      <c r="D160" s="33"/>
      <c r="E160" s="54"/>
    </row>
    <row r="161" spans="1:5" ht="28.8" x14ac:dyDescent="0.3">
      <c r="A161" s="66">
        <v>142</v>
      </c>
      <c r="B161" s="57" t="s">
        <v>163</v>
      </c>
      <c r="C161" s="63"/>
      <c r="D161" s="33"/>
      <c r="E161" s="54"/>
    </row>
    <row r="162" spans="1:5" x14ac:dyDescent="0.3">
      <c r="A162" s="66">
        <v>143</v>
      </c>
      <c r="B162" s="57" t="s">
        <v>164</v>
      </c>
      <c r="C162" s="63"/>
      <c r="D162" s="33"/>
      <c r="E162" s="54"/>
    </row>
    <row r="163" spans="1:5" x14ac:dyDescent="0.3">
      <c r="A163" s="66">
        <v>144</v>
      </c>
      <c r="B163" s="57" t="s">
        <v>165</v>
      </c>
      <c r="C163" s="63"/>
      <c r="D163" s="33"/>
      <c r="E163" s="54"/>
    </row>
    <row r="164" spans="1:5" x14ac:dyDescent="0.3">
      <c r="A164" s="66">
        <v>145</v>
      </c>
      <c r="B164" s="57" t="s">
        <v>166</v>
      </c>
      <c r="C164" s="63"/>
      <c r="D164" s="33"/>
      <c r="E164" s="54"/>
    </row>
    <row r="165" spans="1:5" x14ac:dyDescent="0.3">
      <c r="A165" s="66">
        <v>146</v>
      </c>
      <c r="B165" s="57" t="s">
        <v>167</v>
      </c>
      <c r="C165" s="63"/>
      <c r="D165" s="33"/>
      <c r="E165" s="54"/>
    </row>
    <row r="166" spans="1:5" x14ac:dyDescent="0.3">
      <c r="A166" s="66"/>
      <c r="B166" s="27" t="s">
        <v>168</v>
      </c>
      <c r="C166" s="64"/>
      <c r="D166" s="58"/>
      <c r="E166" s="20"/>
    </row>
    <row r="167" spans="1:5" x14ac:dyDescent="0.3">
      <c r="A167" s="66">
        <v>147</v>
      </c>
      <c r="B167" s="57" t="s">
        <v>169</v>
      </c>
      <c r="C167" s="63"/>
      <c r="D167" s="33"/>
      <c r="E167" s="54"/>
    </row>
    <row r="168" spans="1:5" ht="28.8" x14ac:dyDescent="0.3">
      <c r="A168" s="66">
        <v>148</v>
      </c>
      <c r="B168" s="57" t="s">
        <v>208</v>
      </c>
      <c r="C168" s="63"/>
      <c r="D168" s="33"/>
      <c r="E168" s="54"/>
    </row>
    <row r="169" spans="1:5" x14ac:dyDescent="0.3">
      <c r="A169" s="66">
        <v>149</v>
      </c>
      <c r="B169" s="57" t="s">
        <v>170</v>
      </c>
      <c r="C169" s="63"/>
      <c r="D169" s="33"/>
      <c r="E169" s="54"/>
    </row>
    <row r="170" spans="1:5" x14ac:dyDescent="0.3">
      <c r="A170" s="66">
        <v>150</v>
      </c>
      <c r="B170" s="57" t="s">
        <v>171</v>
      </c>
      <c r="C170" s="63"/>
      <c r="D170" s="33"/>
      <c r="E170" s="54"/>
    </row>
    <row r="171" spans="1:5" ht="28.8" x14ac:dyDescent="0.3">
      <c r="A171" s="66">
        <v>151</v>
      </c>
      <c r="B171" s="57" t="s">
        <v>172</v>
      </c>
      <c r="C171" s="63"/>
      <c r="D171" s="33"/>
      <c r="E171" s="54"/>
    </row>
    <row r="172" spans="1:5" x14ac:dyDescent="0.3">
      <c r="A172" s="66"/>
      <c r="B172" s="27" t="s">
        <v>173</v>
      </c>
      <c r="C172" s="64"/>
      <c r="D172" s="58"/>
      <c r="E172" s="20"/>
    </row>
    <row r="173" spans="1:5" ht="28.8" x14ac:dyDescent="0.3">
      <c r="A173" s="66">
        <v>152</v>
      </c>
      <c r="B173" s="57" t="s">
        <v>174</v>
      </c>
      <c r="C173" s="63"/>
      <c r="D173" s="33"/>
      <c r="E173" s="54"/>
    </row>
    <row r="174" spans="1:5" x14ac:dyDescent="0.3">
      <c r="A174" s="66">
        <v>153</v>
      </c>
      <c r="B174" s="57" t="s">
        <v>175</v>
      </c>
      <c r="C174" s="63"/>
      <c r="D174" s="33"/>
      <c r="E174" s="54"/>
    </row>
    <row r="175" spans="1:5" ht="28.8" x14ac:dyDescent="0.3">
      <c r="A175" s="66">
        <v>154</v>
      </c>
      <c r="B175" s="57" t="s">
        <v>176</v>
      </c>
      <c r="C175" s="63"/>
      <c r="D175" s="33"/>
      <c r="E175" s="54"/>
    </row>
    <row r="176" spans="1:5" x14ac:dyDescent="0.3">
      <c r="A176" s="66">
        <v>155</v>
      </c>
      <c r="B176" s="57" t="s">
        <v>177</v>
      </c>
      <c r="C176" s="63"/>
      <c r="D176" s="33"/>
      <c r="E176" s="54"/>
    </row>
    <row r="177" spans="1:5" ht="28.8" x14ac:dyDescent="0.3">
      <c r="A177" s="66">
        <v>156</v>
      </c>
      <c r="B177" s="57" t="s">
        <v>178</v>
      </c>
      <c r="C177" s="63"/>
      <c r="D177" s="33"/>
      <c r="E177" s="54"/>
    </row>
    <row r="178" spans="1:5" x14ac:dyDescent="0.3">
      <c r="A178" s="66"/>
      <c r="B178" s="27" t="s">
        <v>179</v>
      </c>
      <c r="C178" s="64"/>
      <c r="D178" s="58"/>
      <c r="E178" s="20"/>
    </row>
    <row r="179" spans="1:5" x14ac:dyDescent="0.3">
      <c r="A179" s="66">
        <v>157</v>
      </c>
      <c r="B179" s="57" t="s">
        <v>180</v>
      </c>
      <c r="C179" s="63"/>
      <c r="D179" s="33"/>
      <c r="E179" s="54"/>
    </row>
    <row r="180" spans="1:5" x14ac:dyDescent="0.3">
      <c r="A180" s="66">
        <v>158</v>
      </c>
      <c r="B180" s="57" t="s">
        <v>181</v>
      </c>
      <c r="C180" s="63"/>
      <c r="D180" s="33"/>
      <c r="E180" s="54"/>
    </row>
    <row r="181" spans="1:5" x14ac:dyDescent="0.3">
      <c r="A181" s="66">
        <v>159</v>
      </c>
      <c r="B181" s="57" t="s">
        <v>182</v>
      </c>
      <c r="C181" s="63"/>
      <c r="D181" s="33"/>
      <c r="E181" s="54"/>
    </row>
    <row r="182" spans="1:5" x14ac:dyDescent="0.3">
      <c r="A182" s="66">
        <v>160</v>
      </c>
      <c r="B182" s="57" t="s">
        <v>183</v>
      </c>
      <c r="C182" s="63"/>
      <c r="D182" s="33"/>
      <c r="E182" s="54"/>
    </row>
    <row r="183" spans="1:5" ht="28.8" x14ac:dyDescent="0.3">
      <c r="A183" s="66">
        <v>161</v>
      </c>
      <c r="B183" s="57" t="s">
        <v>184</v>
      </c>
      <c r="C183" s="63"/>
      <c r="D183" s="33"/>
      <c r="E183" s="54"/>
    </row>
  </sheetData>
  <conditionalFormatting sqref="F12 E20:G20 D4:D5 J6 D7:D9 D11 J10 D14:D183">
    <cfRule type="cellIs" dxfId="23" priority="1" operator="equal">
      <formula>"N/A"</formula>
    </cfRule>
    <cfRule type="cellIs" dxfId="22" priority="2" operator="equal">
      <formula>"Not assured"</formula>
    </cfRule>
    <cfRule type="cellIs" dxfId="21" priority="3" operator="equal">
      <formula>"Partially assured"</formula>
    </cfRule>
    <cfRule type="cellIs" dxfId="20" priority="4" operator="equal">
      <formula>"Assured"</formula>
    </cfRule>
  </conditionalFormatting>
  <dataValidations count="1">
    <dataValidation type="list" allowBlank="1" showInputMessage="1" showErrorMessage="1" sqref="D179:D183 D38:D47 D49:D52 D65:D68 D54:D56 D58:D63 D79:D84 D86:D88 D70:D77 D90:D92 D94:D98 D160:D165 D144:D151 D167:D171 D173:D177 D121:D142 D100:D119 D153:D158 F12 E20:G20 J6 D4:D5 J10 D7:D9 D11 D23 D15:D22 D24:D36" xr:uid="{00000000-0002-0000-0100-000000000000}">
      <formula1>"Assured, Partially assured, Not assured, N/A"</formula1>
    </dataValidation>
  </dataValidations>
  <pageMargins left="0.23622047244094491" right="0.23622047244094491" top="0.74803149606299213" bottom="0.74803149606299213" header="0.31496062992125984" footer="0.31496062992125984"/>
  <pageSetup paperSize="9"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J188"/>
  <sheetViews>
    <sheetView workbookViewId="0"/>
  </sheetViews>
  <sheetFormatPr defaultRowHeight="14.4" x14ac:dyDescent="0.3"/>
  <cols>
    <col min="1" max="1" width="17.33203125" customWidth="1"/>
    <col min="2" max="2" width="12.44140625" style="19" bestFit="1" customWidth="1"/>
    <col min="3" max="3" width="5.6640625" customWidth="1"/>
    <col min="9" max="9" width="15.6640625" bestFit="1" customWidth="1"/>
  </cols>
  <sheetData>
    <row r="1" spans="1:10" x14ac:dyDescent="0.3">
      <c r="A1" t="s">
        <v>185</v>
      </c>
      <c r="B1" s="29" t="e">
        <f>FrontPage!#REF!</f>
        <v>#REF!</v>
      </c>
    </row>
    <row r="2" spans="1:10" x14ac:dyDescent="0.3">
      <c r="A2" t="s">
        <v>186</v>
      </c>
      <c r="B2" s="30" t="str">
        <f>IF(FrontPage!C20="","Not stated",FrontPage!C20)</f>
        <v>Not stated</v>
      </c>
      <c r="D2" s="19">
        <v>2</v>
      </c>
      <c r="E2" s="19">
        <v>1</v>
      </c>
      <c r="F2" s="19">
        <v>0</v>
      </c>
      <c r="G2" s="19" t="s">
        <v>187</v>
      </c>
    </row>
    <row r="3" spans="1:10" ht="24" x14ac:dyDescent="0.3">
      <c r="B3" s="31" t="e">
        <f>FrontPage!#REF!</f>
        <v>#REF!</v>
      </c>
      <c r="C3" s="32"/>
      <c r="D3" s="33" t="s">
        <v>3</v>
      </c>
      <c r="E3" s="33" t="s">
        <v>4</v>
      </c>
      <c r="F3" s="33" t="s">
        <v>5</v>
      </c>
      <c r="G3" s="33" t="s">
        <v>6</v>
      </c>
    </row>
    <row r="4" spans="1:10" ht="28.8" x14ac:dyDescent="0.3">
      <c r="A4" s="21" t="s">
        <v>18</v>
      </c>
      <c r="B4" s="20"/>
      <c r="C4" s="38"/>
      <c r="D4" s="23">
        <f>COUNTIF($B$5:$B$14,D$3)</f>
        <v>0</v>
      </c>
      <c r="E4" s="23">
        <f t="shared" ref="E4:G4" si="0">COUNTIF($B$5:$B$14,E$3)</f>
        <v>0</v>
      </c>
      <c r="F4" s="23">
        <f t="shared" si="0"/>
        <v>0</v>
      </c>
      <c r="G4" s="23">
        <f t="shared" si="0"/>
        <v>0</v>
      </c>
    </row>
    <row r="5" spans="1:10" x14ac:dyDescent="0.3">
      <c r="A5" s="37">
        <v>1</v>
      </c>
      <c r="B5" s="39" t="str">
        <f>IF(VLOOKUP(Sheet1!$A5,Audit!$A$3:$D$197,4,0)="","",VLOOKUP(Sheet1!$A5,Audit!$A$3:$D$197,4,0))</f>
        <v/>
      </c>
      <c r="I5" s="34" t="s">
        <v>188</v>
      </c>
      <c r="J5" s="34" t="s">
        <v>189</v>
      </c>
    </row>
    <row r="6" spans="1:10" x14ac:dyDescent="0.3">
      <c r="A6" s="37">
        <v>2</v>
      </c>
      <c r="B6" s="39" t="str">
        <f>IF(VLOOKUP(Sheet1!$A6,Audit!$A$3:$D$197,4,0)="","",VLOOKUP(Sheet1!$A6,Audit!$A$3:$D$197,4,0))</f>
        <v/>
      </c>
      <c r="I6" s="35" t="s">
        <v>3</v>
      </c>
      <c r="J6" s="36">
        <v>2</v>
      </c>
    </row>
    <row r="7" spans="1:10" x14ac:dyDescent="0.3">
      <c r="A7" s="37">
        <v>3</v>
      </c>
      <c r="B7" s="39" t="str">
        <f>IF(VLOOKUP(Sheet1!$A7,Audit!$A$3:$D$197,4,0)="","",VLOOKUP(Sheet1!$A7,Audit!$A$3:$D$197,4,0))</f>
        <v/>
      </c>
      <c r="I7" s="35" t="s">
        <v>4</v>
      </c>
      <c r="J7" s="36">
        <v>1</v>
      </c>
    </row>
    <row r="8" spans="1:10" x14ac:dyDescent="0.3">
      <c r="A8" s="37">
        <v>4</v>
      </c>
      <c r="B8" s="39" t="str">
        <f>IF(VLOOKUP(Sheet1!$A8,Audit!$A$3:$D$197,4,0)="","",VLOOKUP(Sheet1!$A8,Audit!$A$3:$D$197,4,0))</f>
        <v/>
      </c>
      <c r="I8" s="35" t="s">
        <v>5</v>
      </c>
      <c r="J8" s="36">
        <v>0</v>
      </c>
    </row>
    <row r="9" spans="1:10" x14ac:dyDescent="0.3">
      <c r="A9" s="37">
        <v>5</v>
      </c>
      <c r="B9" s="39" t="str">
        <f>IF(VLOOKUP(Sheet1!$A9,Audit!$A$3:$D$197,4,0)="","",VLOOKUP(Sheet1!$A9,Audit!$A$3:$D$197,4,0))</f>
        <v/>
      </c>
      <c r="I9" s="35" t="s">
        <v>6</v>
      </c>
      <c r="J9" s="36" t="s">
        <v>187</v>
      </c>
    </row>
    <row r="10" spans="1:10" x14ac:dyDescent="0.3">
      <c r="A10" s="37">
        <v>6</v>
      </c>
      <c r="B10" s="39" t="str">
        <f>IF(VLOOKUP(Sheet1!$A10,Audit!$A$3:$D$197,4,0)="","",VLOOKUP(Sheet1!$A10,Audit!$A$3:$D$197,4,0))</f>
        <v/>
      </c>
    </row>
    <row r="11" spans="1:10" x14ac:dyDescent="0.3">
      <c r="A11" s="37">
        <v>7</v>
      </c>
      <c r="B11" s="39" t="str">
        <f>IF(VLOOKUP(Sheet1!$A11,Audit!$A$3:$D$197,4,0)="","",VLOOKUP(Sheet1!$A11,Audit!$A$3:$D$197,4,0))</f>
        <v/>
      </c>
    </row>
    <row r="12" spans="1:10" x14ac:dyDescent="0.3">
      <c r="A12" s="37">
        <v>8</v>
      </c>
      <c r="B12" s="39" t="str">
        <f>IF(VLOOKUP(Sheet1!$A12,Audit!$A$3:$D$197,4,0)="","",VLOOKUP(Sheet1!$A12,Audit!$A$3:$D$197,4,0))</f>
        <v/>
      </c>
    </row>
    <row r="13" spans="1:10" x14ac:dyDescent="0.3">
      <c r="A13" s="37">
        <v>9</v>
      </c>
      <c r="B13" s="39" t="str">
        <f>IF(VLOOKUP(Sheet1!$A13,Audit!$A$3:$D$197,4,0)="","",VLOOKUP(Sheet1!$A13,Audit!$A$3:$D$197,4,0))</f>
        <v/>
      </c>
    </row>
    <row r="14" spans="1:10" x14ac:dyDescent="0.3">
      <c r="A14" s="37">
        <v>10</v>
      </c>
      <c r="B14" s="39" t="str">
        <f>IF(VLOOKUP(Sheet1!$A14,Audit!$A$3:$D$197,4,0)="","",VLOOKUP(Sheet1!$A14,Audit!$A$3:$D$197,4,0))</f>
        <v/>
      </c>
    </row>
    <row r="15" spans="1:10" x14ac:dyDescent="0.3">
      <c r="A15" s="27" t="s">
        <v>28</v>
      </c>
      <c r="B15" s="40"/>
      <c r="C15" s="38"/>
      <c r="D15" s="23">
        <f>COUNTIF($B$16:$B$37,D$3)</f>
        <v>0</v>
      </c>
      <c r="E15" s="23">
        <f t="shared" ref="E15:G15" si="1">COUNTIF($B$16:$B$37,E$3)</f>
        <v>0</v>
      </c>
      <c r="F15" s="23">
        <f t="shared" si="1"/>
        <v>0</v>
      </c>
      <c r="G15" s="23">
        <f t="shared" si="1"/>
        <v>0</v>
      </c>
    </row>
    <row r="16" spans="1:10" x14ac:dyDescent="0.3">
      <c r="A16" s="22">
        <v>11</v>
      </c>
      <c r="B16" s="39" t="str">
        <f>IF(VLOOKUP(Sheet1!$A16,Audit!$A$3:$D$197,4,0)="","",VLOOKUP(Sheet1!$A16,Audit!$A$3:$D$197,4,0))</f>
        <v/>
      </c>
    </row>
    <row r="17" spans="1:2" x14ac:dyDescent="0.3">
      <c r="A17" s="22">
        <v>12</v>
      </c>
      <c r="B17" s="39" t="str">
        <f>IF(VLOOKUP(Sheet1!$A17,Audit!$A$3:$D$197,4,0)="","",VLOOKUP(Sheet1!$A17,Audit!$A$3:$D$197,4,0))</f>
        <v/>
      </c>
    </row>
    <row r="18" spans="1:2" x14ac:dyDescent="0.3">
      <c r="A18" s="22">
        <v>13</v>
      </c>
      <c r="B18" s="39" t="str">
        <f>IF(VLOOKUP(Sheet1!$A18,Audit!$A$3:$D$197,4,0)="","",VLOOKUP(Sheet1!$A18,Audit!$A$3:$D$197,4,0))</f>
        <v/>
      </c>
    </row>
    <row r="19" spans="1:2" x14ac:dyDescent="0.3">
      <c r="A19" s="22">
        <v>14</v>
      </c>
      <c r="B19" s="39" t="str">
        <f>IF(VLOOKUP(Sheet1!$A19,Audit!$A$3:$D$197,4,0)="","",VLOOKUP(Sheet1!$A19,Audit!$A$3:$D$197,4,0))</f>
        <v/>
      </c>
    </row>
    <row r="20" spans="1:2" x14ac:dyDescent="0.3">
      <c r="A20" s="22">
        <v>15</v>
      </c>
      <c r="B20" s="39" t="str">
        <f>IF(VLOOKUP(Sheet1!$A20,Audit!$A$3:$D$197,4,0)="","",VLOOKUP(Sheet1!$A20,Audit!$A$3:$D$197,4,0))</f>
        <v/>
      </c>
    </row>
    <row r="21" spans="1:2" x14ac:dyDescent="0.3">
      <c r="A21" s="22">
        <v>16</v>
      </c>
      <c r="B21" s="39" t="str">
        <f>IF(VLOOKUP(Sheet1!$A21,Audit!$A$3:$D$197,4,0)="","",VLOOKUP(Sheet1!$A21,Audit!$A$3:$D$197,4,0))</f>
        <v/>
      </c>
    </row>
    <row r="22" spans="1:2" x14ac:dyDescent="0.3">
      <c r="A22" s="22">
        <v>17</v>
      </c>
      <c r="B22" s="39" t="str">
        <f>IF(VLOOKUP(Sheet1!$A22,Audit!$A$3:$D$197,4,0)="","",VLOOKUP(Sheet1!$A22,Audit!$A$3:$D$197,4,0))</f>
        <v/>
      </c>
    </row>
    <row r="23" spans="1:2" x14ac:dyDescent="0.3">
      <c r="A23" s="22">
        <v>18</v>
      </c>
      <c r="B23" s="39" t="str">
        <f>IF(VLOOKUP(Sheet1!$A23,Audit!$A$3:$D$197,4,0)="","",VLOOKUP(Sheet1!$A23,Audit!$A$3:$D$197,4,0))</f>
        <v/>
      </c>
    </row>
    <row r="24" spans="1:2" x14ac:dyDescent="0.3">
      <c r="A24" s="22">
        <v>19</v>
      </c>
      <c r="B24" s="39" t="e">
        <f>IF(VLOOKUP(Sheet1!$A24,Audit!$A$3:$D$197,4,0)="","",VLOOKUP(Sheet1!$A24,Audit!$A$3:$D$197,4,0))</f>
        <v>#N/A</v>
      </c>
    </row>
    <row r="25" spans="1:2" x14ac:dyDescent="0.3">
      <c r="A25" s="22">
        <v>20</v>
      </c>
      <c r="B25" s="39" t="str">
        <f>IF(VLOOKUP(Sheet1!$A25,Audit!$A$3:$D$197,4,0)="","",VLOOKUP(Sheet1!$A25,Audit!$A$3:$D$197,4,0))</f>
        <v/>
      </c>
    </row>
    <row r="26" spans="1:2" x14ac:dyDescent="0.3">
      <c r="A26" s="22">
        <v>21</v>
      </c>
      <c r="B26" s="39" t="str">
        <f>IF(VLOOKUP(Sheet1!$A26,Audit!$A$3:$D$197,4,0)="","",VLOOKUP(Sheet1!$A26,Audit!$A$3:$D$197,4,0))</f>
        <v/>
      </c>
    </row>
    <row r="27" spans="1:2" x14ac:dyDescent="0.3">
      <c r="A27" s="22">
        <v>22</v>
      </c>
      <c r="B27" s="39" t="str">
        <f>IF(VLOOKUP(Sheet1!$A27,Audit!$A$3:$D$197,4,0)="","",VLOOKUP(Sheet1!$A27,Audit!$A$3:$D$197,4,0))</f>
        <v/>
      </c>
    </row>
    <row r="28" spans="1:2" x14ac:dyDescent="0.3">
      <c r="A28" s="22">
        <v>23</v>
      </c>
      <c r="B28" s="39" t="str">
        <f>IF(VLOOKUP(Sheet1!$A28,Audit!$A$3:$D$197,4,0)="","",VLOOKUP(Sheet1!$A28,Audit!$A$3:$D$197,4,0))</f>
        <v/>
      </c>
    </row>
    <row r="29" spans="1:2" x14ac:dyDescent="0.3">
      <c r="A29" s="22">
        <v>24</v>
      </c>
      <c r="B29" s="39" t="str">
        <f>IF(VLOOKUP(Sheet1!$A29,Audit!$A$3:$D$197,4,0)="","",VLOOKUP(Sheet1!$A29,Audit!$A$3:$D$197,4,0))</f>
        <v/>
      </c>
    </row>
    <row r="30" spans="1:2" x14ac:dyDescent="0.3">
      <c r="A30" s="22">
        <v>25</v>
      </c>
      <c r="B30" s="39" t="str">
        <f>IF(VLOOKUP(Sheet1!$A30,Audit!$A$3:$D$197,4,0)="","",VLOOKUP(Sheet1!$A30,Audit!$A$3:$D$197,4,0))</f>
        <v/>
      </c>
    </row>
    <row r="31" spans="1:2" x14ac:dyDescent="0.3">
      <c r="A31" s="22">
        <v>26</v>
      </c>
      <c r="B31" s="39" t="str">
        <f>IF(VLOOKUP(Sheet1!$A31,Audit!$A$3:$D$197,4,0)="","",VLOOKUP(Sheet1!$A31,Audit!$A$3:$D$197,4,0))</f>
        <v/>
      </c>
    </row>
    <row r="32" spans="1:2" x14ac:dyDescent="0.3">
      <c r="A32" s="22">
        <v>27</v>
      </c>
      <c r="B32" s="39" t="str">
        <f>IF(VLOOKUP(Sheet1!$A32,Audit!$A$3:$D$197,4,0)="","",VLOOKUP(Sheet1!$A32,Audit!$A$3:$D$197,4,0))</f>
        <v/>
      </c>
    </row>
    <row r="33" spans="1:7" x14ac:dyDescent="0.3">
      <c r="A33" s="22">
        <v>28</v>
      </c>
      <c r="B33" s="39" t="str">
        <f>IF(VLOOKUP(Sheet1!$A33,Audit!$A$3:$D$197,4,0)="","",VLOOKUP(Sheet1!$A33,Audit!$A$3:$D$197,4,0))</f>
        <v/>
      </c>
    </row>
    <row r="34" spans="1:7" x14ac:dyDescent="0.3">
      <c r="A34" s="22">
        <v>29</v>
      </c>
      <c r="B34" s="39" t="str">
        <f>IF(VLOOKUP(Sheet1!$A34,Audit!$A$3:$D$197,4,0)="","",VLOOKUP(Sheet1!$A34,Audit!$A$3:$D$197,4,0))</f>
        <v/>
      </c>
    </row>
    <row r="35" spans="1:7" x14ac:dyDescent="0.3">
      <c r="A35" s="22">
        <v>30</v>
      </c>
      <c r="B35" s="39" t="str">
        <f>IF(VLOOKUP(Sheet1!$A35,Audit!$A$3:$D$197,4,0)="","",VLOOKUP(Sheet1!$A35,Audit!$A$3:$D$197,4,0))</f>
        <v/>
      </c>
    </row>
    <row r="36" spans="1:7" x14ac:dyDescent="0.3">
      <c r="A36" s="22">
        <v>31</v>
      </c>
      <c r="B36" s="39" t="str">
        <f>IF(VLOOKUP(Sheet1!$A36,Audit!$A$3:$D$197,4,0)="","",VLOOKUP(Sheet1!$A36,Audit!$A$3:$D$197,4,0))</f>
        <v/>
      </c>
    </row>
    <row r="37" spans="1:7" x14ac:dyDescent="0.3">
      <c r="A37" s="24">
        <v>32</v>
      </c>
      <c r="B37" s="39" t="str">
        <f>IF(VLOOKUP(Sheet1!$A37,Audit!$A$3:$D$197,4,0)="","",VLOOKUP(Sheet1!$A37,Audit!$A$3:$D$197,4,0))</f>
        <v/>
      </c>
    </row>
    <row r="38" spans="1:7" ht="28.8" x14ac:dyDescent="0.3">
      <c r="A38" s="27" t="s">
        <v>46</v>
      </c>
      <c r="B38" s="40"/>
      <c r="C38" s="38"/>
      <c r="D38" s="23">
        <f>COUNTIF($B$39:$B$48,D$3)</f>
        <v>0</v>
      </c>
      <c r="E38" s="23">
        <f t="shared" ref="E38:G38" si="2">COUNTIF($B$39:$B$48,E$3)</f>
        <v>0</v>
      </c>
      <c r="F38" s="23">
        <f t="shared" si="2"/>
        <v>0</v>
      </c>
      <c r="G38" s="23">
        <f t="shared" si="2"/>
        <v>0</v>
      </c>
    </row>
    <row r="39" spans="1:7" x14ac:dyDescent="0.3">
      <c r="A39" s="25">
        <v>33</v>
      </c>
      <c r="B39" s="39" t="str">
        <f>IF(VLOOKUP(Sheet1!$A39,Audit!$A$3:$D$197,4,0)="","",VLOOKUP(Sheet1!$A39,Audit!$A$3:$D$197,4,0))</f>
        <v/>
      </c>
    </row>
    <row r="40" spans="1:7" x14ac:dyDescent="0.3">
      <c r="A40" s="22">
        <v>34</v>
      </c>
      <c r="B40" s="39" t="str">
        <f>IF(VLOOKUP(Sheet1!$A40,Audit!$A$3:$D$197,4,0)="","",VLOOKUP(Sheet1!$A40,Audit!$A$3:$D$197,4,0))</f>
        <v/>
      </c>
    </row>
    <row r="41" spans="1:7" x14ac:dyDescent="0.3">
      <c r="A41" s="22">
        <v>35</v>
      </c>
      <c r="B41" s="39" t="str">
        <f>IF(VLOOKUP(Sheet1!$A41,Audit!$A$3:$D$197,4,0)="","",VLOOKUP(Sheet1!$A41,Audit!$A$3:$D$197,4,0))</f>
        <v/>
      </c>
    </row>
    <row r="42" spans="1:7" x14ac:dyDescent="0.3">
      <c r="A42" s="22">
        <v>36</v>
      </c>
      <c r="B42" s="39" t="str">
        <f>IF(VLOOKUP(Sheet1!$A42,Audit!$A$3:$D$197,4,0)="","",VLOOKUP(Sheet1!$A42,Audit!$A$3:$D$197,4,0))</f>
        <v/>
      </c>
    </row>
    <row r="43" spans="1:7" x14ac:dyDescent="0.3">
      <c r="A43" s="22">
        <v>37</v>
      </c>
      <c r="B43" s="39" t="str">
        <f>IF(VLOOKUP(Sheet1!$A43,Audit!$A$3:$D$197,4,0)="","",VLOOKUP(Sheet1!$A43,Audit!$A$3:$D$197,4,0))</f>
        <v/>
      </c>
    </row>
    <row r="44" spans="1:7" x14ac:dyDescent="0.3">
      <c r="A44" s="22">
        <v>38</v>
      </c>
      <c r="B44" s="39" t="str">
        <f>IF(VLOOKUP(Sheet1!$A44,Audit!$A$3:$D$197,4,0)="","",VLOOKUP(Sheet1!$A44,Audit!$A$3:$D$197,4,0))</f>
        <v/>
      </c>
    </row>
    <row r="45" spans="1:7" x14ac:dyDescent="0.3">
      <c r="A45" s="22">
        <v>39</v>
      </c>
      <c r="B45" s="39" t="str">
        <f>IF(VLOOKUP(Sheet1!$A45,Audit!$A$3:$D$197,4,0)="","",VLOOKUP(Sheet1!$A45,Audit!$A$3:$D$197,4,0))</f>
        <v/>
      </c>
    </row>
    <row r="46" spans="1:7" x14ac:dyDescent="0.3">
      <c r="A46" s="22">
        <v>40</v>
      </c>
      <c r="B46" s="39" t="str">
        <f>IF(VLOOKUP(Sheet1!$A46,Audit!$A$3:$D$197,4,0)="","",VLOOKUP(Sheet1!$A46,Audit!$A$3:$D$197,4,0))</f>
        <v/>
      </c>
    </row>
    <row r="47" spans="1:7" x14ac:dyDescent="0.3">
      <c r="A47" s="22">
        <v>41</v>
      </c>
      <c r="B47" s="39" t="str">
        <f>IF(VLOOKUP(Sheet1!$A47,Audit!$A$3:$D$197,4,0)="","",VLOOKUP(Sheet1!$A47,Audit!$A$3:$D$197,4,0))</f>
        <v/>
      </c>
    </row>
    <row r="48" spans="1:7" x14ac:dyDescent="0.3">
      <c r="A48" s="22">
        <v>42</v>
      </c>
      <c r="B48" s="39" t="str">
        <f>IF(VLOOKUP(Sheet1!$A48,Audit!$A$3:$D$197,4,0)="","",VLOOKUP(Sheet1!$A48,Audit!$A$3:$D$197,4,0))</f>
        <v/>
      </c>
    </row>
    <row r="49" spans="1:7" x14ac:dyDescent="0.3">
      <c r="A49" s="27" t="s">
        <v>57</v>
      </c>
      <c r="B49" s="40"/>
      <c r="C49" s="38"/>
      <c r="D49" s="23">
        <f>COUNTIF($B$50:$B$53,D$3)</f>
        <v>0</v>
      </c>
      <c r="E49" s="23">
        <f t="shared" ref="E49:G49" si="3">COUNTIF($B$50:$B$53,E$3)</f>
        <v>0</v>
      </c>
      <c r="F49" s="23">
        <f t="shared" si="3"/>
        <v>0</v>
      </c>
      <c r="G49" s="23">
        <f t="shared" si="3"/>
        <v>0</v>
      </c>
    </row>
    <row r="50" spans="1:7" x14ac:dyDescent="0.3">
      <c r="A50" s="22">
        <v>43</v>
      </c>
      <c r="B50" s="39" t="str">
        <f>IF(VLOOKUP(Sheet1!$A50,Audit!$A$3:$D$197,4,0)="","",VLOOKUP(Sheet1!$A50,Audit!$A$3:$D$197,4,0))</f>
        <v/>
      </c>
    </row>
    <row r="51" spans="1:7" x14ac:dyDescent="0.3">
      <c r="A51" s="22">
        <v>44</v>
      </c>
      <c r="B51" s="39" t="str">
        <f>IF(VLOOKUP(Sheet1!$A51,Audit!$A$3:$D$197,4,0)="","",VLOOKUP(Sheet1!$A51,Audit!$A$3:$D$197,4,0))</f>
        <v/>
      </c>
    </row>
    <row r="52" spans="1:7" x14ac:dyDescent="0.3">
      <c r="A52" s="22">
        <v>45</v>
      </c>
      <c r="B52" s="39" t="str">
        <f>IF(VLOOKUP(Sheet1!$A52,Audit!$A$3:$D$197,4,0)="","",VLOOKUP(Sheet1!$A52,Audit!$A$3:$D$197,4,0))</f>
        <v/>
      </c>
    </row>
    <row r="53" spans="1:7" x14ac:dyDescent="0.3">
      <c r="A53" s="22">
        <v>46</v>
      </c>
      <c r="B53" s="39" t="str">
        <f>IF(VLOOKUP(Sheet1!$A53,Audit!$A$3:$D$197,4,0)="","",VLOOKUP(Sheet1!$A53,Audit!$A$3:$D$197,4,0))</f>
        <v/>
      </c>
    </row>
    <row r="54" spans="1:7" ht="28.8" x14ac:dyDescent="0.3">
      <c r="A54" s="27" t="s">
        <v>62</v>
      </c>
      <c r="B54" s="40"/>
      <c r="C54" s="38"/>
      <c r="D54" s="23">
        <f>COUNTIF($B$55:$B$57,D$3)</f>
        <v>0</v>
      </c>
      <c r="E54" s="23">
        <f t="shared" ref="E54:G54" si="4">COUNTIF($B$55:$B$57,E$3)</f>
        <v>0</v>
      </c>
      <c r="F54" s="23">
        <f t="shared" si="4"/>
        <v>0</v>
      </c>
      <c r="G54" s="23">
        <f t="shared" si="4"/>
        <v>0</v>
      </c>
    </row>
    <row r="55" spans="1:7" x14ac:dyDescent="0.3">
      <c r="A55" s="22">
        <v>47</v>
      </c>
      <c r="B55" s="39" t="str">
        <f>IF(VLOOKUP(Sheet1!$A55,Audit!$A$3:$D$197,4,0)="","",VLOOKUP(Sheet1!$A55,Audit!$A$3:$D$197,4,0))</f>
        <v/>
      </c>
    </row>
    <row r="56" spans="1:7" x14ac:dyDescent="0.3">
      <c r="A56" s="22">
        <v>48</v>
      </c>
      <c r="B56" s="39" t="str">
        <f>IF(VLOOKUP(Sheet1!$A56,Audit!$A$3:$D$197,4,0)="","",VLOOKUP(Sheet1!$A56,Audit!$A$3:$D$197,4,0))</f>
        <v/>
      </c>
    </row>
    <row r="57" spans="1:7" x14ac:dyDescent="0.3">
      <c r="A57" s="22">
        <v>49</v>
      </c>
      <c r="B57" s="39" t="str">
        <f>IF(VLOOKUP(Sheet1!$A57,Audit!$A$3:$D$197,4,0)="","",VLOOKUP(Sheet1!$A57,Audit!$A$3:$D$197,4,0))</f>
        <v/>
      </c>
    </row>
    <row r="58" spans="1:7" x14ac:dyDescent="0.3">
      <c r="A58" s="27" t="s">
        <v>66</v>
      </c>
      <c r="B58" s="40"/>
      <c r="C58" s="38"/>
      <c r="D58" s="23">
        <f>COUNTIF($B$59:$B$63,D$3)</f>
        <v>0</v>
      </c>
      <c r="E58" s="23">
        <f t="shared" ref="E58:G58" si="5">COUNTIF($B$59:$B$63,E$3)</f>
        <v>0</v>
      </c>
      <c r="F58" s="23">
        <f t="shared" si="5"/>
        <v>0</v>
      </c>
      <c r="G58" s="23">
        <f t="shared" si="5"/>
        <v>0</v>
      </c>
    </row>
    <row r="59" spans="1:7" x14ac:dyDescent="0.3">
      <c r="A59" s="22">
        <v>50</v>
      </c>
      <c r="B59" s="39" t="str">
        <f>IF(VLOOKUP(Sheet1!$A59,Audit!$A$3:$D$197,4,0)="","",VLOOKUP(Sheet1!$A59,Audit!$A$3:$D$197,4,0))</f>
        <v/>
      </c>
    </row>
    <row r="60" spans="1:7" x14ac:dyDescent="0.3">
      <c r="A60" s="22">
        <v>51</v>
      </c>
      <c r="B60" s="39" t="str">
        <f>IF(VLOOKUP(Sheet1!$A60,Audit!$A$3:$D$197,4,0)="","",VLOOKUP(Sheet1!$A60,Audit!$A$3:$D$197,4,0))</f>
        <v/>
      </c>
    </row>
    <row r="61" spans="1:7" x14ac:dyDescent="0.3">
      <c r="A61" s="22">
        <v>52</v>
      </c>
      <c r="B61" s="39" t="str">
        <f>IF(VLOOKUP(Sheet1!$A61,Audit!$A$3:$D$197,4,0)="","",VLOOKUP(Sheet1!$A61,Audit!$A$3:$D$197,4,0))</f>
        <v/>
      </c>
    </row>
    <row r="62" spans="1:7" x14ac:dyDescent="0.3">
      <c r="A62" s="22">
        <v>53</v>
      </c>
      <c r="B62" s="39" t="str">
        <f>IF(VLOOKUP(Sheet1!$A62,Audit!$A$3:$D$197,4,0)="","",VLOOKUP(Sheet1!$A62,Audit!$A$3:$D$197,4,0))</f>
        <v/>
      </c>
    </row>
    <row r="63" spans="1:7" x14ac:dyDescent="0.3">
      <c r="A63" s="22">
        <v>54</v>
      </c>
      <c r="B63" s="39" t="str">
        <f>IF(VLOOKUP(Sheet1!$A63,Audit!$A$3:$D$197,4,0)="","",VLOOKUP(Sheet1!$A63,Audit!$A$3:$D$197,4,0))</f>
        <v/>
      </c>
    </row>
    <row r="64" spans="1:7" ht="28.8" x14ac:dyDescent="0.3">
      <c r="A64" s="27" t="s">
        <v>72</v>
      </c>
      <c r="B64" s="40"/>
      <c r="C64" s="38"/>
      <c r="D64" s="23">
        <f>COUNTIF($B$65:$B$68,D$3)</f>
        <v>0</v>
      </c>
      <c r="E64" s="23">
        <f t="shared" ref="E64:G64" si="6">COUNTIF($B$65:$B$68,E$3)</f>
        <v>0</v>
      </c>
      <c r="F64" s="23">
        <f t="shared" si="6"/>
        <v>0</v>
      </c>
      <c r="G64" s="23">
        <f t="shared" si="6"/>
        <v>0</v>
      </c>
    </row>
    <row r="65" spans="1:7" x14ac:dyDescent="0.3">
      <c r="A65" s="22">
        <v>55</v>
      </c>
      <c r="B65" s="39" t="str">
        <f>IF(VLOOKUP(Sheet1!$A65,Audit!$A$3:$D$197,4,0)="","",VLOOKUP(Sheet1!$A65,Audit!$A$3:$D$197,4,0))</f>
        <v/>
      </c>
    </row>
    <row r="66" spans="1:7" x14ac:dyDescent="0.3">
      <c r="A66" s="22">
        <v>56</v>
      </c>
      <c r="B66" s="39" t="str">
        <f>IF(VLOOKUP(Sheet1!$A66,Audit!$A$3:$D$197,4,0)="","",VLOOKUP(Sheet1!$A66,Audit!$A$3:$D$197,4,0))</f>
        <v/>
      </c>
    </row>
    <row r="67" spans="1:7" x14ac:dyDescent="0.3">
      <c r="A67" s="22">
        <v>57</v>
      </c>
      <c r="B67" s="39" t="str">
        <f>IF(VLOOKUP(Sheet1!$A67,Audit!$A$3:$D$197,4,0)="","",VLOOKUP(Sheet1!$A67,Audit!$A$3:$D$197,4,0))</f>
        <v/>
      </c>
    </row>
    <row r="68" spans="1:7" x14ac:dyDescent="0.3">
      <c r="A68" s="22">
        <v>58</v>
      </c>
      <c r="B68" s="39" t="str">
        <f>IF(VLOOKUP(Sheet1!$A68,Audit!$A$3:$D$197,4,0)="","",VLOOKUP(Sheet1!$A68,Audit!$A$3:$D$197,4,0))</f>
        <v/>
      </c>
    </row>
    <row r="69" spans="1:7" x14ac:dyDescent="0.3">
      <c r="A69" s="27" t="s">
        <v>77</v>
      </c>
      <c r="B69" s="40"/>
      <c r="C69" s="38"/>
      <c r="D69" s="23">
        <f>COUNTIF($B$70:$B$78,D$3)</f>
        <v>0</v>
      </c>
      <c r="E69" s="23">
        <f t="shared" ref="E69:G69" si="7">COUNTIF($B$70:$B$78,E$3)</f>
        <v>0</v>
      </c>
      <c r="F69" s="23">
        <f t="shared" si="7"/>
        <v>0</v>
      </c>
      <c r="G69" s="23">
        <f t="shared" si="7"/>
        <v>0</v>
      </c>
    </row>
    <row r="70" spans="1:7" x14ac:dyDescent="0.3">
      <c r="A70" s="22">
        <v>59</v>
      </c>
      <c r="B70" s="39" t="str">
        <f>IF(VLOOKUP(Sheet1!$A70,Audit!$A$3:$D$197,4,0)="","",VLOOKUP(Sheet1!$A70,Audit!$A$3:$D$197,4,0))</f>
        <v/>
      </c>
    </row>
    <row r="71" spans="1:7" x14ac:dyDescent="0.3">
      <c r="A71" s="22">
        <v>60</v>
      </c>
      <c r="B71" s="39" t="str">
        <f>IF(VLOOKUP(Sheet1!$A71,Audit!$A$3:$D$197,4,0)="","",VLOOKUP(Sheet1!$A71,Audit!$A$3:$D$197,4,0))</f>
        <v/>
      </c>
    </row>
    <row r="72" spans="1:7" x14ac:dyDescent="0.3">
      <c r="A72" s="22">
        <v>61</v>
      </c>
      <c r="B72" s="39" t="str">
        <f>IF(VLOOKUP(Sheet1!$A72,Audit!$A$3:$D$197,4,0)="","",VLOOKUP(Sheet1!$A72,Audit!$A$3:$D$197,4,0))</f>
        <v/>
      </c>
    </row>
    <row r="73" spans="1:7" x14ac:dyDescent="0.3">
      <c r="A73" s="22">
        <v>62</v>
      </c>
      <c r="B73" s="39" t="str">
        <f>IF(VLOOKUP(Sheet1!$A73,Audit!$A$3:$D$197,4,0)="","",VLOOKUP(Sheet1!$A73,Audit!$A$3:$D$197,4,0))</f>
        <v/>
      </c>
    </row>
    <row r="74" spans="1:7" x14ac:dyDescent="0.3">
      <c r="A74" s="22">
        <v>63</v>
      </c>
      <c r="B74" s="39" t="str">
        <f>IF(VLOOKUP(Sheet1!$A74,Audit!$A$3:$D$197,4,0)="","",VLOOKUP(Sheet1!$A74,Audit!$A$3:$D$197,4,0))</f>
        <v/>
      </c>
    </row>
    <row r="75" spans="1:7" x14ac:dyDescent="0.3">
      <c r="A75" s="22">
        <v>64</v>
      </c>
      <c r="B75" s="39" t="str">
        <f>IF(VLOOKUP(Sheet1!$A75,Audit!$A$3:$D$197,4,0)="","",VLOOKUP(Sheet1!$A75,Audit!$A$3:$D$197,4,0))</f>
        <v/>
      </c>
    </row>
    <row r="76" spans="1:7" x14ac:dyDescent="0.3">
      <c r="A76" s="22">
        <v>65</v>
      </c>
      <c r="B76" s="39" t="str">
        <f>IF(VLOOKUP(Sheet1!$A76,Audit!$A$3:$D$197,4,0)="","",VLOOKUP(Sheet1!$A76,Audit!$A$3:$D$197,4,0))</f>
        <v/>
      </c>
    </row>
    <row r="77" spans="1:7" x14ac:dyDescent="0.3">
      <c r="A77" s="22">
        <v>66</v>
      </c>
      <c r="B77" s="39" t="str">
        <f>IF(VLOOKUP(Sheet1!$A77,Audit!$A$3:$D$197,4,0)="","",VLOOKUP(Sheet1!$A77,Audit!$A$3:$D$197,4,0))</f>
        <v/>
      </c>
    </row>
    <row r="78" spans="1:7" x14ac:dyDescent="0.3">
      <c r="A78" s="22">
        <v>67</v>
      </c>
      <c r="B78" s="39" t="str">
        <f>IF(VLOOKUP(Sheet1!$A78,Audit!$A$3:$D$197,4,0)="","",VLOOKUP(Sheet1!$A78,Audit!$A$3:$D$197,4,0))</f>
        <v/>
      </c>
    </row>
    <row r="79" spans="1:7" x14ac:dyDescent="0.3">
      <c r="A79" s="27" t="s">
        <v>85</v>
      </c>
      <c r="B79" s="40"/>
      <c r="C79" s="38"/>
      <c r="D79" s="23">
        <f>COUNTIF($B$80:$B$85,D$3)</f>
        <v>0</v>
      </c>
      <c r="E79" s="23">
        <f t="shared" ref="E79:G79" si="8">COUNTIF($B$80:$B$85,E$3)</f>
        <v>0</v>
      </c>
      <c r="F79" s="23">
        <f t="shared" si="8"/>
        <v>0</v>
      </c>
      <c r="G79" s="23">
        <f t="shared" si="8"/>
        <v>0</v>
      </c>
    </row>
    <row r="80" spans="1:7" x14ac:dyDescent="0.3">
      <c r="A80" s="22">
        <v>68</v>
      </c>
      <c r="B80" s="39" t="str">
        <f>IF(VLOOKUP(Sheet1!$A80,Audit!$A$3:$D$197,4,0)="","",VLOOKUP(Sheet1!$A80,Audit!$A$3:$D$197,4,0))</f>
        <v/>
      </c>
    </row>
    <row r="81" spans="1:7" x14ac:dyDescent="0.3">
      <c r="A81" s="22">
        <v>69</v>
      </c>
      <c r="B81" s="39" t="str">
        <f>IF(VLOOKUP(Sheet1!$A81,Audit!$A$3:$D$197,4,0)="","",VLOOKUP(Sheet1!$A81,Audit!$A$3:$D$197,4,0))</f>
        <v/>
      </c>
    </row>
    <row r="82" spans="1:7" x14ac:dyDescent="0.3">
      <c r="A82" s="22">
        <v>70</v>
      </c>
      <c r="B82" s="39" t="str">
        <f>IF(VLOOKUP(Sheet1!$A82,Audit!$A$3:$D$197,4,0)="","",VLOOKUP(Sheet1!$A82,Audit!$A$3:$D$197,4,0))</f>
        <v/>
      </c>
    </row>
    <row r="83" spans="1:7" x14ac:dyDescent="0.3">
      <c r="A83" s="22">
        <v>71</v>
      </c>
      <c r="B83" s="39" t="str">
        <f>IF(VLOOKUP(Sheet1!$A83,Audit!$A$3:$D$197,4,0)="","",VLOOKUP(Sheet1!$A83,Audit!$A$3:$D$197,4,0))</f>
        <v/>
      </c>
    </row>
    <row r="84" spans="1:7" x14ac:dyDescent="0.3">
      <c r="A84" s="22">
        <v>72</v>
      </c>
      <c r="B84" s="39" t="str">
        <f>IF(VLOOKUP(Sheet1!$A84,Audit!$A$3:$D$197,4,0)="","",VLOOKUP(Sheet1!$A84,Audit!$A$3:$D$197,4,0))</f>
        <v/>
      </c>
    </row>
    <row r="85" spans="1:7" x14ac:dyDescent="0.3">
      <c r="A85" s="22">
        <v>73</v>
      </c>
      <c r="B85" s="39" t="str">
        <f>IF(VLOOKUP(Sheet1!$A85,Audit!$A$3:$D$197,4,0)="","",VLOOKUP(Sheet1!$A85,Audit!$A$3:$D$197,4,0))</f>
        <v/>
      </c>
    </row>
    <row r="86" spans="1:7" x14ac:dyDescent="0.3">
      <c r="A86" s="27" t="s">
        <v>92</v>
      </c>
      <c r="B86" s="40"/>
      <c r="C86" s="38"/>
      <c r="D86" s="23">
        <f>COUNTIF($B$87:$B$89,D$3)</f>
        <v>0</v>
      </c>
      <c r="E86" s="23">
        <f t="shared" ref="E86:G86" si="9">COUNTIF($B$87:$B$89,E$3)</f>
        <v>0</v>
      </c>
      <c r="F86" s="23">
        <f t="shared" si="9"/>
        <v>0</v>
      </c>
      <c r="G86" s="23">
        <f t="shared" si="9"/>
        <v>0</v>
      </c>
    </row>
    <row r="87" spans="1:7" x14ac:dyDescent="0.3">
      <c r="A87" s="22">
        <v>74</v>
      </c>
      <c r="B87" s="39" t="str">
        <f>IF(VLOOKUP(Sheet1!$A87,Audit!$A$3:$D$197,4,0)="","",VLOOKUP(Sheet1!$A87,Audit!$A$3:$D$197,4,0))</f>
        <v/>
      </c>
    </row>
    <row r="88" spans="1:7" x14ac:dyDescent="0.3">
      <c r="A88" s="22">
        <v>75</v>
      </c>
      <c r="B88" s="39" t="str">
        <f>IF(VLOOKUP(Sheet1!$A88,Audit!$A$3:$D$197,4,0)="","",VLOOKUP(Sheet1!$A88,Audit!$A$3:$D$197,4,0))</f>
        <v/>
      </c>
    </row>
    <row r="89" spans="1:7" x14ac:dyDescent="0.3">
      <c r="A89" s="22">
        <v>76</v>
      </c>
      <c r="B89" s="39" t="str">
        <f>IF(VLOOKUP(Sheet1!$A89,Audit!$A$3:$D$197,4,0)="","",VLOOKUP(Sheet1!$A89,Audit!$A$3:$D$197,4,0))</f>
        <v/>
      </c>
    </row>
    <row r="90" spans="1:7" x14ac:dyDescent="0.3">
      <c r="A90" s="27" t="s">
        <v>96</v>
      </c>
      <c r="B90" s="40"/>
      <c r="C90" s="38"/>
      <c r="D90" s="23">
        <f>COUNTIF($B$91:$B$93,D$3)</f>
        <v>0</v>
      </c>
      <c r="E90" s="23">
        <f t="shared" ref="E90:G90" si="10">COUNTIF($B$91:$B$93,E$3)</f>
        <v>0</v>
      </c>
      <c r="F90" s="23">
        <f t="shared" si="10"/>
        <v>0</v>
      </c>
      <c r="G90" s="23">
        <f t="shared" si="10"/>
        <v>0</v>
      </c>
    </row>
    <row r="91" spans="1:7" x14ac:dyDescent="0.3">
      <c r="A91" s="22">
        <v>77</v>
      </c>
      <c r="B91" s="39" t="str">
        <f>IF(VLOOKUP(Sheet1!$A91,Audit!$A$3:$D$197,4,0)="","",VLOOKUP(Sheet1!$A91,Audit!$A$3:$D$197,4,0))</f>
        <v/>
      </c>
    </row>
    <row r="92" spans="1:7" x14ac:dyDescent="0.3">
      <c r="A92" s="22">
        <v>78</v>
      </c>
      <c r="B92" s="39" t="str">
        <f>IF(VLOOKUP(Sheet1!$A92,Audit!$A$3:$D$197,4,0)="","",VLOOKUP(Sheet1!$A92,Audit!$A$3:$D$197,4,0))</f>
        <v/>
      </c>
    </row>
    <row r="93" spans="1:7" x14ac:dyDescent="0.3">
      <c r="A93" s="22">
        <v>79</v>
      </c>
      <c r="B93" s="39" t="str">
        <f>IF(VLOOKUP(Sheet1!$A93,Audit!$A$3:$D$197,4,0)="","",VLOOKUP(Sheet1!$A93,Audit!$A$3:$D$197,4,0))</f>
        <v/>
      </c>
    </row>
    <row r="94" spans="1:7" ht="28.8" x14ac:dyDescent="0.3">
      <c r="A94" s="27" t="s">
        <v>99</v>
      </c>
      <c r="B94" s="40"/>
      <c r="C94" s="38"/>
      <c r="D94" s="23">
        <f>COUNTIF($B$95:$B$99,D$3)</f>
        <v>0</v>
      </c>
      <c r="E94" s="23">
        <f t="shared" ref="E94:G94" si="11">COUNTIF($B$95:$B$99,E$3)</f>
        <v>0</v>
      </c>
      <c r="F94" s="23">
        <f t="shared" si="11"/>
        <v>0</v>
      </c>
      <c r="G94" s="23">
        <f t="shared" si="11"/>
        <v>0</v>
      </c>
    </row>
    <row r="95" spans="1:7" x14ac:dyDescent="0.3">
      <c r="A95" s="22">
        <v>80</v>
      </c>
      <c r="B95" s="39" t="str">
        <f>IF(VLOOKUP(Sheet1!$A95,Audit!$A$3:$D$197,4,0)="","",VLOOKUP(Sheet1!$A95,Audit!$A$3:$D$197,4,0))</f>
        <v/>
      </c>
    </row>
    <row r="96" spans="1:7" x14ac:dyDescent="0.3">
      <c r="A96" s="22">
        <v>81</v>
      </c>
      <c r="B96" s="39" t="str">
        <f>IF(VLOOKUP(Sheet1!$A96,Audit!$A$3:$D$197,4,0)="","",VLOOKUP(Sheet1!$A96,Audit!$A$3:$D$197,4,0))</f>
        <v/>
      </c>
    </row>
    <row r="97" spans="1:7" x14ac:dyDescent="0.3">
      <c r="A97" s="22">
        <v>82</v>
      </c>
      <c r="B97" s="39" t="str">
        <f>IF(VLOOKUP(Sheet1!$A97,Audit!$A$3:$D$197,4,0)="","",VLOOKUP(Sheet1!$A97,Audit!$A$3:$D$197,4,0))</f>
        <v/>
      </c>
    </row>
    <row r="98" spans="1:7" x14ac:dyDescent="0.3">
      <c r="A98" s="22">
        <v>83</v>
      </c>
      <c r="B98" s="39" t="str">
        <f>IF(VLOOKUP(Sheet1!$A98,Audit!$A$3:$D$197,4,0)="","",VLOOKUP(Sheet1!$A98,Audit!$A$3:$D$197,4,0))</f>
        <v/>
      </c>
    </row>
    <row r="99" spans="1:7" x14ac:dyDescent="0.3">
      <c r="A99" s="22">
        <v>84</v>
      </c>
      <c r="B99" s="39" t="str">
        <f>IF(VLOOKUP(Sheet1!$A99,Audit!$A$3:$D$197,4,0)="","",VLOOKUP(Sheet1!$A99,Audit!$A$3:$D$197,4,0))</f>
        <v/>
      </c>
    </row>
    <row r="100" spans="1:7" ht="28.8" x14ac:dyDescent="0.3">
      <c r="A100" s="27" t="s">
        <v>105</v>
      </c>
      <c r="B100" s="40"/>
      <c r="C100" s="38"/>
      <c r="D100" s="23">
        <f>COUNTIF($B$101:$B$121,D$3)</f>
        <v>0</v>
      </c>
      <c r="E100" s="23">
        <f t="shared" ref="E100:G100" si="12">COUNTIF($B$101:$B$121,E$3)</f>
        <v>0</v>
      </c>
      <c r="F100" s="23">
        <f t="shared" si="12"/>
        <v>0</v>
      </c>
      <c r="G100" s="23">
        <f t="shared" si="12"/>
        <v>0</v>
      </c>
    </row>
    <row r="101" spans="1:7" x14ac:dyDescent="0.3">
      <c r="A101" s="22">
        <v>85</v>
      </c>
      <c r="B101" s="39" t="str">
        <f>IF(VLOOKUP(Sheet1!$A101,Audit!$A$3:$D$197,4,0)="","",VLOOKUP(Sheet1!$A101,Audit!$A$3:$D$197,4,0))</f>
        <v/>
      </c>
    </row>
    <row r="102" spans="1:7" x14ac:dyDescent="0.3">
      <c r="A102" s="22">
        <v>86</v>
      </c>
      <c r="B102" s="39" t="str">
        <f>IF(VLOOKUP(Sheet1!$A102,Audit!$A$3:$D$197,4,0)="","",VLOOKUP(Sheet1!$A102,Audit!$A$3:$D$197,4,0))</f>
        <v/>
      </c>
    </row>
    <row r="103" spans="1:7" x14ac:dyDescent="0.3">
      <c r="A103" s="22">
        <v>87</v>
      </c>
      <c r="B103" s="39" t="str">
        <f>IF(VLOOKUP(Sheet1!$A103,Audit!$A$3:$D$197,4,0)="","",VLOOKUP(Sheet1!$A103,Audit!$A$3:$D$197,4,0))</f>
        <v/>
      </c>
    </row>
    <row r="104" spans="1:7" x14ac:dyDescent="0.3">
      <c r="A104" s="22">
        <v>88</v>
      </c>
      <c r="B104" s="39" t="str">
        <f>IF(VLOOKUP(Sheet1!$A104,Audit!$A$3:$D$197,4,0)="","",VLOOKUP(Sheet1!$A104,Audit!$A$3:$D$197,4,0))</f>
        <v/>
      </c>
    </row>
    <row r="105" spans="1:7" x14ac:dyDescent="0.3">
      <c r="A105" s="22">
        <v>89</v>
      </c>
      <c r="B105" s="39" t="str">
        <f>IF(VLOOKUP(Sheet1!$A105,Audit!$A$3:$D$197,4,0)="","",VLOOKUP(Sheet1!$A105,Audit!$A$3:$D$197,4,0))</f>
        <v/>
      </c>
    </row>
    <row r="106" spans="1:7" x14ac:dyDescent="0.3">
      <c r="A106" s="22">
        <v>90</v>
      </c>
      <c r="B106" s="39" t="str">
        <f>IF(VLOOKUP(Sheet1!$A106,Audit!$A$3:$D$197,4,0)="","",VLOOKUP(Sheet1!$A106,Audit!$A$3:$D$197,4,0))</f>
        <v/>
      </c>
    </row>
    <row r="107" spans="1:7" x14ac:dyDescent="0.3">
      <c r="A107" s="22">
        <v>91</v>
      </c>
      <c r="B107" s="39" t="str">
        <f>IF(VLOOKUP(Sheet1!$A107,Audit!$A$3:$D$197,4,0)="","",VLOOKUP(Sheet1!$A107,Audit!$A$3:$D$197,4,0))</f>
        <v/>
      </c>
    </row>
    <row r="108" spans="1:7" x14ac:dyDescent="0.3">
      <c r="A108" s="22">
        <v>92</v>
      </c>
      <c r="B108" s="39" t="str">
        <f>IF(VLOOKUP(Sheet1!$A108,Audit!$A$3:$D$197,4,0)="","",VLOOKUP(Sheet1!$A108,Audit!$A$3:$D$197,4,0))</f>
        <v/>
      </c>
    </row>
    <row r="109" spans="1:7" x14ac:dyDescent="0.3">
      <c r="A109" s="22">
        <v>93</v>
      </c>
      <c r="B109" s="39" t="str">
        <f>IF(VLOOKUP(Sheet1!$A109,Audit!$A$3:$D$197,4,0)="","",VLOOKUP(Sheet1!$A109,Audit!$A$3:$D$197,4,0))</f>
        <v/>
      </c>
    </row>
    <row r="110" spans="1:7" x14ac:dyDescent="0.3">
      <c r="A110" s="22">
        <v>94</v>
      </c>
      <c r="B110" s="39" t="str">
        <f>IF(VLOOKUP(Sheet1!$A110,Audit!$A$3:$D$197,4,0)="","",VLOOKUP(Sheet1!$A110,Audit!$A$3:$D$197,4,0))</f>
        <v/>
      </c>
    </row>
    <row r="111" spans="1:7" x14ac:dyDescent="0.3">
      <c r="A111" s="22">
        <v>95</v>
      </c>
      <c r="B111" s="39" t="str">
        <f>IF(VLOOKUP(Sheet1!$A111,Audit!$A$3:$D$197,4,0)="","",VLOOKUP(Sheet1!$A111,Audit!$A$3:$D$197,4,0))</f>
        <v/>
      </c>
    </row>
    <row r="112" spans="1:7" x14ac:dyDescent="0.3">
      <c r="A112" s="22">
        <v>96</v>
      </c>
      <c r="B112" s="39" t="str">
        <f>IF(VLOOKUP(Sheet1!$A112,Audit!$A$3:$D$197,4,0)="","",VLOOKUP(Sheet1!$A112,Audit!$A$3:$D$197,4,0))</f>
        <v/>
      </c>
    </row>
    <row r="113" spans="1:7" x14ac:dyDescent="0.3">
      <c r="A113" s="22">
        <v>97</v>
      </c>
      <c r="B113" s="39" t="str">
        <f>IF(VLOOKUP(Sheet1!$A113,Audit!$A$3:$D$197,4,0)="","",VLOOKUP(Sheet1!$A113,Audit!$A$3:$D$197,4,0))</f>
        <v/>
      </c>
    </row>
    <row r="114" spans="1:7" x14ac:dyDescent="0.3">
      <c r="A114" s="22">
        <v>98</v>
      </c>
      <c r="B114" s="39" t="str">
        <f>IF(VLOOKUP(Sheet1!$A114,Audit!$A$3:$D$197,4,0)="","",VLOOKUP(Sheet1!$A114,Audit!$A$3:$D$197,4,0))</f>
        <v/>
      </c>
    </row>
    <row r="115" spans="1:7" x14ac:dyDescent="0.3">
      <c r="A115" s="22">
        <v>99</v>
      </c>
      <c r="B115" s="39" t="str">
        <f>IF(VLOOKUP(Sheet1!$A115,Audit!$A$3:$D$197,4,0)="","",VLOOKUP(Sheet1!$A115,Audit!$A$3:$D$197,4,0))</f>
        <v/>
      </c>
    </row>
    <row r="116" spans="1:7" x14ac:dyDescent="0.3">
      <c r="A116" s="22">
        <v>100</v>
      </c>
      <c r="B116" s="39" t="str">
        <f>IF(VLOOKUP(Sheet1!$A116,Audit!$A$3:$D$197,4,0)="","",VLOOKUP(Sheet1!$A116,Audit!$A$3:$D$197,4,0))</f>
        <v/>
      </c>
    </row>
    <row r="117" spans="1:7" x14ac:dyDescent="0.3">
      <c r="A117" s="22">
        <v>101</v>
      </c>
      <c r="B117" s="39" t="str">
        <f>IF(VLOOKUP(Sheet1!$A117,Audit!$A$3:$D$197,4,0)="","",VLOOKUP(Sheet1!$A117,Audit!$A$3:$D$197,4,0))</f>
        <v/>
      </c>
    </row>
    <row r="118" spans="1:7" x14ac:dyDescent="0.3">
      <c r="A118" s="22">
        <v>102</v>
      </c>
      <c r="B118" s="39" t="str">
        <f>IF(VLOOKUP(Sheet1!$A118,Audit!$A$3:$D$197,4,0)="","",VLOOKUP(Sheet1!$A118,Audit!$A$3:$D$197,4,0))</f>
        <v/>
      </c>
    </row>
    <row r="119" spans="1:7" x14ac:dyDescent="0.3">
      <c r="A119" s="22">
        <v>103</v>
      </c>
      <c r="B119" s="39" t="str">
        <f>IF(VLOOKUP(Sheet1!$A119,Audit!$A$3:$D$197,4,0)="","",VLOOKUP(Sheet1!$A119,Audit!$A$3:$D$197,4,0))</f>
        <v/>
      </c>
    </row>
    <row r="120" spans="1:7" x14ac:dyDescent="0.3">
      <c r="A120" s="22">
        <v>104</v>
      </c>
      <c r="B120" s="39" t="str">
        <f>IF(VLOOKUP(Sheet1!$A120,Audit!$A$3:$D$197,4,0)="","",VLOOKUP(Sheet1!$A120,Audit!$A$3:$D$197,4,0))</f>
        <v/>
      </c>
    </row>
    <row r="121" spans="1:7" x14ac:dyDescent="0.3">
      <c r="A121" s="22">
        <v>105</v>
      </c>
      <c r="B121" s="39" t="str">
        <f>IF(VLOOKUP(Sheet1!$A121,Audit!$A$3:$D$197,4,0)="","",VLOOKUP(Sheet1!$A121,Audit!$A$3:$D$197,4,0))</f>
        <v/>
      </c>
    </row>
    <row r="122" spans="1:7" ht="28.8" x14ac:dyDescent="0.3">
      <c r="A122" s="27" t="s">
        <v>124</v>
      </c>
      <c r="B122" s="40"/>
      <c r="C122" s="38"/>
      <c r="D122" s="23">
        <f>COUNTIF($B$123:$B$145,D$3)</f>
        <v>0</v>
      </c>
      <c r="E122" s="23">
        <f t="shared" ref="E122:F122" si="13">COUNTIF($B$123:$B$145,E$3)</f>
        <v>0</v>
      </c>
      <c r="F122" s="23">
        <f t="shared" si="13"/>
        <v>0</v>
      </c>
      <c r="G122" s="23">
        <f>COUNTIF($B$123:$B$145,G$3)</f>
        <v>0</v>
      </c>
    </row>
    <row r="123" spans="1:7" x14ac:dyDescent="0.3">
      <c r="A123" s="22">
        <v>106</v>
      </c>
      <c r="B123" s="39" t="str">
        <f>IF(VLOOKUP(Sheet1!$A123,Audit!$A$3:$D$197,4,0)="","",VLOOKUP(Sheet1!$A123,Audit!$A$3:$D$197,4,0))</f>
        <v/>
      </c>
    </row>
    <row r="124" spans="1:7" x14ac:dyDescent="0.3">
      <c r="A124" s="22">
        <v>107</v>
      </c>
      <c r="B124" s="39" t="str">
        <f>IF(VLOOKUP(Sheet1!$A124,Audit!$A$3:$D$197,4,0)="","",VLOOKUP(Sheet1!$A124,Audit!$A$3:$D$197,4,0))</f>
        <v/>
      </c>
    </row>
    <row r="125" spans="1:7" x14ac:dyDescent="0.3">
      <c r="A125" s="22">
        <v>108</v>
      </c>
      <c r="B125" s="39" t="str">
        <f>IF(VLOOKUP(Sheet1!$A125,Audit!$A$3:$D$197,4,0)="","",VLOOKUP(Sheet1!$A125,Audit!$A$3:$D$197,4,0))</f>
        <v/>
      </c>
    </row>
    <row r="126" spans="1:7" x14ac:dyDescent="0.3">
      <c r="A126" s="22">
        <v>109</v>
      </c>
      <c r="B126" s="39" t="str">
        <f>IF(VLOOKUP(Sheet1!$A126,Audit!$A$3:$D$197,4,0)="","",VLOOKUP(Sheet1!$A126,Audit!$A$3:$D$197,4,0))</f>
        <v/>
      </c>
    </row>
    <row r="127" spans="1:7" x14ac:dyDescent="0.3">
      <c r="A127" s="22">
        <v>110</v>
      </c>
      <c r="B127" s="39" t="str">
        <f>IF(VLOOKUP(Sheet1!$A127,Audit!$A$3:$D$197,4,0)="","",VLOOKUP(Sheet1!$A127,Audit!$A$3:$D$197,4,0))</f>
        <v/>
      </c>
    </row>
    <row r="128" spans="1:7" x14ac:dyDescent="0.3">
      <c r="A128" s="22">
        <v>111</v>
      </c>
      <c r="B128" s="39" t="str">
        <f>IF(VLOOKUP(Sheet1!$A128,Audit!$A$3:$D$197,4,0)="","",VLOOKUP(Sheet1!$A128,Audit!$A$3:$D$197,4,0))</f>
        <v/>
      </c>
    </row>
    <row r="129" spans="1:2" x14ac:dyDescent="0.3">
      <c r="A129" s="22">
        <v>112</v>
      </c>
      <c r="B129" s="39" t="str">
        <f>IF(VLOOKUP(Sheet1!$A129,Audit!$A$3:$D$197,4,0)="","",VLOOKUP(Sheet1!$A129,Audit!$A$3:$D$197,4,0))</f>
        <v/>
      </c>
    </row>
    <row r="130" spans="1:2" x14ac:dyDescent="0.3">
      <c r="A130" s="22">
        <v>113</v>
      </c>
      <c r="B130" s="39" t="str">
        <f>IF(VLOOKUP(Sheet1!$A130,Audit!$A$3:$D$197,4,0)="","",VLOOKUP(Sheet1!$A130,Audit!$A$3:$D$197,4,0))</f>
        <v/>
      </c>
    </row>
    <row r="131" spans="1:2" x14ac:dyDescent="0.3">
      <c r="A131" s="22">
        <v>114</v>
      </c>
      <c r="B131" s="39" t="str">
        <f>IF(VLOOKUP(Sheet1!$A131,Audit!$A$3:$D$197,4,0)="","",VLOOKUP(Sheet1!$A131,Audit!$A$3:$D$197,4,0))</f>
        <v/>
      </c>
    </row>
    <row r="132" spans="1:2" x14ac:dyDescent="0.3">
      <c r="A132" s="22">
        <v>115</v>
      </c>
      <c r="B132" s="39" t="str">
        <f>IF(VLOOKUP(Sheet1!$A132,Audit!$A$3:$D$197,4,0)="","",VLOOKUP(Sheet1!$A132,Audit!$A$3:$D$197,4,0))</f>
        <v/>
      </c>
    </row>
    <row r="133" spans="1:2" x14ac:dyDescent="0.3">
      <c r="A133" s="22">
        <v>116</v>
      </c>
      <c r="B133" s="39" t="str">
        <f>IF(VLOOKUP(Sheet1!$A133,Audit!$A$3:$D$197,4,0)="","",VLOOKUP(Sheet1!$A133,Audit!$A$3:$D$197,4,0))</f>
        <v/>
      </c>
    </row>
    <row r="134" spans="1:2" x14ac:dyDescent="0.3">
      <c r="A134" s="22">
        <v>117</v>
      </c>
      <c r="B134" s="39" t="str">
        <f>IF(VLOOKUP(Sheet1!$A134,Audit!$A$3:$D$197,4,0)="","",VLOOKUP(Sheet1!$A134,Audit!$A$3:$D$197,4,0))</f>
        <v/>
      </c>
    </row>
    <row r="135" spans="1:2" x14ac:dyDescent="0.3">
      <c r="A135" s="22">
        <v>118</v>
      </c>
      <c r="B135" s="39" t="str">
        <f>IF(VLOOKUP(Sheet1!$A135,Audit!$A$3:$D$197,4,0)="","",VLOOKUP(Sheet1!$A135,Audit!$A$3:$D$197,4,0))</f>
        <v/>
      </c>
    </row>
    <row r="136" spans="1:2" x14ac:dyDescent="0.3">
      <c r="A136" s="22">
        <v>119</v>
      </c>
      <c r="B136" s="39" t="str">
        <f>IF(VLOOKUP(Sheet1!$A136,Audit!$A$3:$D$197,4,0)="","",VLOOKUP(Sheet1!$A136,Audit!$A$3:$D$197,4,0))</f>
        <v/>
      </c>
    </row>
    <row r="137" spans="1:2" x14ac:dyDescent="0.3">
      <c r="A137" s="22">
        <v>120</v>
      </c>
      <c r="B137" s="39" t="str">
        <f>IF(VLOOKUP(Sheet1!$A137,Audit!$A$3:$D$197,4,0)="","",VLOOKUP(Sheet1!$A137,Audit!$A$3:$D$197,4,0))</f>
        <v/>
      </c>
    </row>
    <row r="138" spans="1:2" x14ac:dyDescent="0.3">
      <c r="A138" s="22">
        <v>121</v>
      </c>
      <c r="B138" s="39" t="str">
        <f>IF(VLOOKUP(Sheet1!$A138,Audit!$A$3:$D$197,4,0)="","",VLOOKUP(Sheet1!$A138,Audit!$A$3:$D$197,4,0))</f>
        <v/>
      </c>
    </row>
    <row r="139" spans="1:2" x14ac:dyDescent="0.3">
      <c r="A139" s="22">
        <v>122</v>
      </c>
      <c r="B139" s="39" t="str">
        <f>IF(VLOOKUP(Sheet1!$A139,Audit!$A$3:$D$197,4,0)="","",VLOOKUP(Sheet1!$A139,Audit!$A$3:$D$197,4,0))</f>
        <v/>
      </c>
    </row>
    <row r="140" spans="1:2" x14ac:dyDescent="0.3">
      <c r="A140" s="22">
        <v>123</v>
      </c>
      <c r="B140" s="39" t="str">
        <f>IF(VLOOKUP(Sheet1!$A140,Audit!$A$3:$D$197,4,0)="","",VLOOKUP(Sheet1!$A140,Audit!$A$3:$D$197,4,0))</f>
        <v/>
      </c>
    </row>
    <row r="141" spans="1:2" x14ac:dyDescent="0.3">
      <c r="A141" s="22">
        <v>124</v>
      </c>
      <c r="B141" s="39" t="str">
        <f>IF(VLOOKUP(Sheet1!$A141,Audit!$A$3:$D$197,4,0)="","",VLOOKUP(Sheet1!$A141,Audit!$A$3:$D$197,4,0))</f>
        <v/>
      </c>
    </row>
    <row r="142" spans="1:2" x14ac:dyDescent="0.3">
      <c r="A142" s="22">
        <v>125</v>
      </c>
      <c r="B142" s="39" t="str">
        <f>IF(VLOOKUP(Sheet1!$A142,Audit!$A$3:$D$197,4,0)="","",VLOOKUP(Sheet1!$A142,Audit!$A$3:$D$197,4,0))</f>
        <v/>
      </c>
    </row>
    <row r="143" spans="1:2" x14ac:dyDescent="0.3">
      <c r="A143" s="22">
        <v>126</v>
      </c>
      <c r="B143" s="39" t="str">
        <f>IF(VLOOKUP(Sheet1!$A143,Audit!$A$3:$D$197,4,0)="","",VLOOKUP(Sheet1!$A143,Audit!$A$3:$D$197,4,0))</f>
        <v/>
      </c>
    </row>
    <row r="144" spans="1:2" x14ac:dyDescent="0.3">
      <c r="A144" s="22">
        <v>127</v>
      </c>
      <c r="B144" s="39" t="str">
        <f>IF(VLOOKUP(Sheet1!$A144,Audit!$A$3:$D$197,4,0)="","",VLOOKUP(Sheet1!$A144,Audit!$A$3:$D$197,4,0))</f>
        <v/>
      </c>
    </row>
    <row r="145" spans="1:7" x14ac:dyDescent="0.3">
      <c r="A145" s="22">
        <v>128</v>
      </c>
      <c r="B145" s="39" t="str">
        <f>IF(VLOOKUP(Sheet1!$A145,Audit!$A$3:$D$197,4,0)="","",VLOOKUP(Sheet1!$A145,Audit!$A$3:$D$197,4,0))</f>
        <v/>
      </c>
    </row>
    <row r="146" spans="1:7" x14ac:dyDescent="0.3">
      <c r="A146" s="27" t="s">
        <v>190</v>
      </c>
      <c r="B146" s="40"/>
      <c r="C146" s="38"/>
      <c r="D146" s="23">
        <f>COUNTIF($B$147:$B$154,D$3)</f>
        <v>0</v>
      </c>
      <c r="E146" s="23">
        <f t="shared" ref="E146:G146" si="14">COUNTIF($B$147:$B$154,E$3)</f>
        <v>0</v>
      </c>
      <c r="F146" s="23">
        <f t="shared" si="14"/>
        <v>0</v>
      </c>
      <c r="G146" s="23">
        <f t="shared" si="14"/>
        <v>0</v>
      </c>
    </row>
    <row r="147" spans="1:7" x14ac:dyDescent="0.3">
      <c r="A147" s="22">
        <v>129</v>
      </c>
      <c r="B147" s="39" t="str">
        <f>IF(VLOOKUP(Sheet1!$A147,Audit!$A$3:$D$197,4,0)="","",VLOOKUP(Sheet1!$A147,Audit!$A$3:$D$197,4,0))</f>
        <v/>
      </c>
    </row>
    <row r="148" spans="1:7" x14ac:dyDescent="0.3">
      <c r="A148" s="22">
        <v>130</v>
      </c>
      <c r="B148" s="39" t="str">
        <f>IF(VLOOKUP(Sheet1!$A148,Audit!$A$3:$D$197,4,0)="","",VLOOKUP(Sheet1!$A148,Audit!$A$3:$D$197,4,0))</f>
        <v/>
      </c>
    </row>
    <row r="149" spans="1:7" x14ac:dyDescent="0.3">
      <c r="A149" s="22">
        <v>131</v>
      </c>
      <c r="B149" s="39" t="str">
        <f>IF(VLOOKUP(Sheet1!$A149,Audit!$A$3:$D$197,4,0)="","",VLOOKUP(Sheet1!$A149,Audit!$A$3:$D$197,4,0))</f>
        <v/>
      </c>
    </row>
    <row r="150" spans="1:7" x14ac:dyDescent="0.3">
      <c r="A150" s="22">
        <v>132</v>
      </c>
      <c r="B150" s="39" t="str">
        <f>IF(VLOOKUP(Sheet1!$A150,Audit!$A$3:$D$197,4,0)="","",VLOOKUP(Sheet1!$A150,Audit!$A$3:$D$197,4,0))</f>
        <v/>
      </c>
    </row>
    <row r="151" spans="1:7" x14ac:dyDescent="0.3">
      <c r="A151" s="22">
        <v>133</v>
      </c>
      <c r="B151" s="39" t="str">
        <f>IF(VLOOKUP(Sheet1!$A151,Audit!$A$3:$D$197,4,0)="","",VLOOKUP(Sheet1!$A151,Audit!$A$3:$D$197,4,0))</f>
        <v/>
      </c>
    </row>
    <row r="152" spans="1:7" x14ac:dyDescent="0.3">
      <c r="A152" s="22">
        <v>134</v>
      </c>
      <c r="B152" s="39" t="str">
        <f>IF(VLOOKUP(Sheet1!$A152,Audit!$A$3:$D$197,4,0)="","",VLOOKUP(Sheet1!$A152,Audit!$A$3:$D$197,4,0))</f>
        <v/>
      </c>
    </row>
    <row r="153" spans="1:7" x14ac:dyDescent="0.3">
      <c r="A153" s="22">
        <v>135</v>
      </c>
      <c r="B153" s="39" t="str">
        <f>IF(VLOOKUP(Sheet1!$A153,Audit!$A$3:$D$197,4,0)="","",VLOOKUP(Sheet1!$A153,Audit!$A$3:$D$197,4,0))</f>
        <v/>
      </c>
    </row>
    <row r="154" spans="1:7" x14ac:dyDescent="0.3">
      <c r="A154" s="22">
        <v>136</v>
      </c>
      <c r="B154" s="39" t="str">
        <f>IF(VLOOKUP(Sheet1!$A154,Audit!$A$3:$D$197,4,0)="","",VLOOKUP(Sheet1!$A154,Audit!$A$3:$D$197,4,0))</f>
        <v/>
      </c>
    </row>
    <row r="155" spans="1:7" x14ac:dyDescent="0.3">
      <c r="A155" s="27" t="s">
        <v>154</v>
      </c>
      <c r="B155" s="40"/>
      <c r="C155" s="38"/>
      <c r="D155" s="23">
        <f>COUNTIF($B$156:$B$161,D$3)</f>
        <v>0</v>
      </c>
      <c r="E155" s="23">
        <f t="shared" ref="E155:G155" si="15">COUNTIF($B$156:$B$161,E$3)</f>
        <v>0</v>
      </c>
      <c r="F155" s="23">
        <f t="shared" si="15"/>
        <v>0</v>
      </c>
      <c r="G155" s="23">
        <f t="shared" si="15"/>
        <v>0</v>
      </c>
    </row>
    <row r="156" spans="1:7" x14ac:dyDescent="0.3">
      <c r="A156" s="22">
        <v>137</v>
      </c>
      <c r="B156" s="39" t="str">
        <f>IF(VLOOKUP(Sheet1!$A156,Audit!$A$3:$D$197,4,0)="","",VLOOKUP(Sheet1!$A156,Audit!$A$3:$D$197,4,0))</f>
        <v/>
      </c>
    </row>
    <row r="157" spans="1:7" x14ac:dyDescent="0.3">
      <c r="A157" s="22">
        <v>138</v>
      </c>
      <c r="B157" s="39" t="str">
        <f>IF(VLOOKUP(Sheet1!$A157,Audit!$A$3:$D$197,4,0)="","",VLOOKUP(Sheet1!$A157,Audit!$A$3:$D$197,4,0))</f>
        <v/>
      </c>
    </row>
    <row r="158" spans="1:7" x14ac:dyDescent="0.3">
      <c r="A158" s="22">
        <v>139</v>
      </c>
      <c r="B158" s="39" t="str">
        <f>IF(VLOOKUP(Sheet1!$A158,Audit!$A$3:$D$197,4,0)="","",VLOOKUP(Sheet1!$A158,Audit!$A$3:$D$197,4,0))</f>
        <v/>
      </c>
    </row>
    <row r="159" spans="1:7" x14ac:dyDescent="0.3">
      <c r="A159" s="22">
        <v>140</v>
      </c>
      <c r="B159" s="39" t="str">
        <f>IF(VLOOKUP(Sheet1!$A159,Audit!$A$3:$D$197,4,0)="","",VLOOKUP(Sheet1!$A159,Audit!$A$3:$D$197,4,0))</f>
        <v/>
      </c>
    </row>
    <row r="160" spans="1:7" x14ac:dyDescent="0.3">
      <c r="A160" s="22">
        <v>141</v>
      </c>
      <c r="B160" s="39" t="str">
        <f>IF(VLOOKUP(Sheet1!$A160,Audit!$A$3:$D$197,4,0)="","",VLOOKUP(Sheet1!$A160,Audit!$A$3:$D$197,4,0))</f>
        <v/>
      </c>
    </row>
    <row r="161" spans="1:7" x14ac:dyDescent="0.3">
      <c r="A161" s="22">
        <v>142</v>
      </c>
      <c r="B161" s="39" t="str">
        <f>IF(VLOOKUP(Sheet1!$A161,Audit!$A$3:$D$197,4,0)="","",VLOOKUP(Sheet1!$A161,Audit!$A$3:$D$197,4,0))</f>
        <v/>
      </c>
    </row>
    <row r="162" spans="1:7" x14ac:dyDescent="0.3">
      <c r="A162" s="27" t="s">
        <v>161</v>
      </c>
      <c r="B162" s="40"/>
      <c r="C162" s="38"/>
      <c r="D162" s="23">
        <f>COUNTIF($B$163:$B$168,D$3)</f>
        <v>0</v>
      </c>
      <c r="E162" s="23">
        <f t="shared" ref="E162:G162" si="16">COUNTIF($B$163:$B$168,E$3)</f>
        <v>0</v>
      </c>
      <c r="F162" s="23">
        <f t="shared" si="16"/>
        <v>0</v>
      </c>
      <c r="G162" s="23">
        <f t="shared" si="16"/>
        <v>0</v>
      </c>
    </row>
    <row r="163" spans="1:7" x14ac:dyDescent="0.3">
      <c r="A163" s="22">
        <v>143</v>
      </c>
      <c r="B163" s="39" t="str">
        <f>IF(VLOOKUP(Sheet1!$A163,Audit!$A$3:$D$197,4,0)="","",VLOOKUP(Sheet1!$A163,Audit!$A$3:$D$197,4,0))</f>
        <v/>
      </c>
    </row>
    <row r="164" spans="1:7" x14ac:dyDescent="0.3">
      <c r="A164" s="22">
        <v>144</v>
      </c>
      <c r="B164" s="39" t="str">
        <f>IF(VLOOKUP(Sheet1!$A164,Audit!$A$3:$D$197,4,0)="","",VLOOKUP(Sheet1!$A164,Audit!$A$3:$D$197,4,0))</f>
        <v/>
      </c>
    </row>
    <row r="165" spans="1:7" x14ac:dyDescent="0.3">
      <c r="A165" s="22">
        <v>145</v>
      </c>
      <c r="B165" s="39" t="str">
        <f>IF(VLOOKUP(Sheet1!$A165,Audit!$A$3:$D$197,4,0)="","",VLOOKUP(Sheet1!$A165,Audit!$A$3:$D$197,4,0))</f>
        <v/>
      </c>
    </row>
    <row r="166" spans="1:7" x14ac:dyDescent="0.3">
      <c r="A166" s="22">
        <v>146</v>
      </c>
      <c r="B166" s="39" t="str">
        <f>IF(VLOOKUP(Sheet1!$A166,Audit!$A$3:$D$197,4,0)="","",VLOOKUP(Sheet1!$A166,Audit!$A$3:$D$197,4,0))</f>
        <v/>
      </c>
    </row>
    <row r="167" spans="1:7" x14ac:dyDescent="0.3">
      <c r="A167" s="22">
        <v>147</v>
      </c>
      <c r="B167" s="39" t="str">
        <f>IF(VLOOKUP(Sheet1!$A167,Audit!$A$3:$D$197,4,0)="","",VLOOKUP(Sheet1!$A167,Audit!$A$3:$D$197,4,0))</f>
        <v/>
      </c>
    </row>
    <row r="168" spans="1:7" x14ac:dyDescent="0.3">
      <c r="A168" s="22">
        <v>148</v>
      </c>
      <c r="B168" s="39" t="str">
        <f>IF(VLOOKUP(Sheet1!$A168,Audit!$A$3:$D$197,4,0)="","",VLOOKUP(Sheet1!$A168,Audit!$A$3:$D$197,4,0))</f>
        <v/>
      </c>
    </row>
    <row r="169" spans="1:7" ht="28.8" x14ac:dyDescent="0.3">
      <c r="A169" s="27" t="s">
        <v>168</v>
      </c>
      <c r="B169" s="40"/>
      <c r="C169" s="38"/>
      <c r="D169" s="23">
        <f>COUNTIF($B$170:$B$174,D$3)</f>
        <v>0</v>
      </c>
      <c r="E169" s="23">
        <f t="shared" ref="E169:G169" si="17">COUNTIF($B$170:$B$174,E$3)</f>
        <v>0</v>
      </c>
      <c r="F169" s="23">
        <f t="shared" si="17"/>
        <v>0</v>
      </c>
      <c r="G169" s="23">
        <f t="shared" si="17"/>
        <v>0</v>
      </c>
    </row>
    <row r="170" spans="1:7" x14ac:dyDescent="0.3">
      <c r="A170" s="22">
        <v>149</v>
      </c>
      <c r="B170" s="39" t="str">
        <f>IF(VLOOKUP(Sheet1!$A170,Audit!$A$3:$D$197,4,0)="","",VLOOKUP(Sheet1!$A170,Audit!$A$3:$D$197,4,0))</f>
        <v/>
      </c>
    </row>
    <row r="171" spans="1:7" x14ac:dyDescent="0.3">
      <c r="A171" s="22">
        <v>150</v>
      </c>
      <c r="B171" s="39" t="str">
        <f>IF(VLOOKUP(Sheet1!$A171,Audit!$A$3:$D$197,4,0)="","",VLOOKUP(Sheet1!$A171,Audit!$A$3:$D$197,4,0))</f>
        <v/>
      </c>
    </row>
    <row r="172" spans="1:7" x14ac:dyDescent="0.3">
      <c r="A172" s="22">
        <v>151</v>
      </c>
      <c r="B172" s="39" t="str">
        <f>IF(VLOOKUP(Sheet1!$A172,Audit!$A$3:$D$197,4,0)="","",VLOOKUP(Sheet1!$A172,Audit!$A$3:$D$197,4,0))</f>
        <v/>
      </c>
    </row>
    <row r="173" spans="1:7" x14ac:dyDescent="0.3">
      <c r="A173" s="22">
        <v>152</v>
      </c>
      <c r="B173" s="39" t="str">
        <f>IF(VLOOKUP(Sheet1!$A173,Audit!$A$3:$D$197,4,0)="","",VLOOKUP(Sheet1!$A173,Audit!$A$3:$D$197,4,0))</f>
        <v/>
      </c>
    </row>
    <row r="174" spans="1:7" x14ac:dyDescent="0.3">
      <c r="A174" s="22">
        <v>153</v>
      </c>
      <c r="B174" s="39" t="str">
        <f>IF(VLOOKUP(Sheet1!$A174,Audit!$A$3:$D$197,4,0)="","",VLOOKUP(Sheet1!$A174,Audit!$A$3:$D$197,4,0))</f>
        <v/>
      </c>
    </row>
    <row r="175" spans="1:7" x14ac:dyDescent="0.3">
      <c r="A175" s="27" t="s">
        <v>173</v>
      </c>
      <c r="B175" s="40"/>
      <c r="C175" s="38"/>
      <c r="D175" s="23">
        <f>COUNTIF($B$176:$B$180,D$3)</f>
        <v>0</v>
      </c>
      <c r="E175" s="23">
        <f t="shared" ref="E175:G175" si="18">COUNTIF($B$176:$B$180,E$3)</f>
        <v>0</v>
      </c>
      <c r="F175" s="23">
        <f t="shared" si="18"/>
        <v>0</v>
      </c>
      <c r="G175" s="23">
        <f t="shared" si="18"/>
        <v>0</v>
      </c>
    </row>
    <row r="176" spans="1:7" x14ac:dyDescent="0.3">
      <c r="A176" s="22">
        <v>154</v>
      </c>
      <c r="B176" s="39" t="str">
        <f>IF(VLOOKUP(Sheet1!$A176,Audit!$A$3:$D$197,4,0)="","",VLOOKUP(Sheet1!$A176,Audit!$A$3:$D$197,4,0))</f>
        <v/>
      </c>
    </row>
    <row r="177" spans="1:7" x14ac:dyDescent="0.3">
      <c r="A177" s="22">
        <v>155</v>
      </c>
      <c r="B177" s="39" t="str">
        <f>IF(VLOOKUP(Sheet1!$A177,Audit!$A$3:$D$197,4,0)="","",VLOOKUP(Sheet1!$A177,Audit!$A$3:$D$197,4,0))</f>
        <v/>
      </c>
    </row>
    <row r="178" spans="1:7" x14ac:dyDescent="0.3">
      <c r="A178" s="22">
        <v>156</v>
      </c>
      <c r="B178" s="39" t="str">
        <f>IF(VLOOKUP(Sheet1!$A178,Audit!$A$3:$D$197,4,0)="","",VLOOKUP(Sheet1!$A178,Audit!$A$3:$D$197,4,0))</f>
        <v/>
      </c>
    </row>
    <row r="179" spans="1:7" x14ac:dyDescent="0.3">
      <c r="A179" s="22">
        <v>157</v>
      </c>
      <c r="B179" s="39" t="str">
        <f>IF(VLOOKUP(Sheet1!$A179,Audit!$A$3:$D$197,4,0)="","",VLOOKUP(Sheet1!$A179,Audit!$A$3:$D$197,4,0))</f>
        <v/>
      </c>
    </row>
    <row r="180" spans="1:7" x14ac:dyDescent="0.3">
      <c r="A180" s="22">
        <v>158</v>
      </c>
      <c r="B180" s="39" t="str">
        <f>IF(VLOOKUP(Sheet1!$A180,Audit!$A$3:$D$197,4,0)="","",VLOOKUP(Sheet1!$A180,Audit!$A$3:$D$197,4,0))</f>
        <v/>
      </c>
    </row>
    <row r="181" spans="1:7" ht="28.8" x14ac:dyDescent="0.3">
      <c r="A181" s="27" t="s">
        <v>179</v>
      </c>
      <c r="B181" s="40"/>
      <c r="C181" s="38"/>
      <c r="D181" s="23">
        <f>COUNTIF($B$182:$B$186,D$3)</f>
        <v>0</v>
      </c>
      <c r="E181" s="23">
        <f t="shared" ref="E181:G181" si="19">COUNTIF($B$182:$B$186,E$3)</f>
        <v>0</v>
      </c>
      <c r="F181" s="23">
        <f t="shared" si="19"/>
        <v>0</v>
      </c>
      <c r="G181" s="23">
        <f t="shared" si="19"/>
        <v>0</v>
      </c>
    </row>
    <row r="182" spans="1:7" x14ac:dyDescent="0.3">
      <c r="A182" s="22">
        <v>159</v>
      </c>
      <c r="B182" s="39" t="str">
        <f>IF(VLOOKUP(Sheet1!$A182,Audit!$A$3:$D$197,4,0)="","",VLOOKUP(Sheet1!$A182,Audit!$A$3:$D$197,4,0))</f>
        <v/>
      </c>
    </row>
    <row r="183" spans="1:7" x14ac:dyDescent="0.3">
      <c r="A183" s="22">
        <v>160</v>
      </c>
      <c r="B183" s="39" t="str">
        <f>IF(VLOOKUP(Sheet1!$A183,Audit!$A$3:$D$197,4,0)="","",VLOOKUP(Sheet1!$A183,Audit!$A$3:$D$197,4,0))</f>
        <v/>
      </c>
    </row>
    <row r="184" spans="1:7" x14ac:dyDescent="0.3">
      <c r="A184" s="22">
        <v>161</v>
      </c>
      <c r="B184" s="39" t="str">
        <f>IF(VLOOKUP(Sheet1!$A184,Audit!$A$3:$D$197,4,0)="","",VLOOKUP(Sheet1!$A184,Audit!$A$3:$D$197,4,0))</f>
        <v/>
      </c>
    </row>
    <row r="185" spans="1:7" x14ac:dyDescent="0.3">
      <c r="A185" s="22">
        <v>162</v>
      </c>
      <c r="B185" s="39" t="e">
        <f>IF(VLOOKUP(Sheet1!$A185,Audit!$A$3:$D$197,4,0)="","",VLOOKUP(Sheet1!$A185,Audit!$A$3:$D$197,4,0))</f>
        <v>#N/A</v>
      </c>
    </row>
    <row r="186" spans="1:7" x14ac:dyDescent="0.3">
      <c r="A186" s="22">
        <v>163</v>
      </c>
      <c r="B186" s="39" t="e">
        <f>IF(VLOOKUP(Sheet1!$A186,Audit!$A$3:$D$197,4,0)="","",VLOOKUP(Sheet1!$A186,Audit!$A$3:$D$197,4,0))</f>
        <v>#N/A</v>
      </c>
    </row>
    <row r="187" spans="1:7" ht="24" x14ac:dyDescent="0.3">
      <c r="D187" s="33" t="s">
        <v>3</v>
      </c>
      <c r="E187" s="33" t="s">
        <v>4</v>
      </c>
      <c r="F187" s="33" t="s">
        <v>5</v>
      </c>
      <c r="G187" s="33" t="s">
        <v>6</v>
      </c>
    </row>
    <row r="188" spans="1:7" x14ac:dyDescent="0.3">
      <c r="C188" t="s">
        <v>191</v>
      </c>
      <c r="D188" s="19">
        <f>SUM(D4:D186)</f>
        <v>0</v>
      </c>
      <c r="E188" s="19">
        <f t="shared" ref="E188:G188" si="20">SUM(E4:E186)</f>
        <v>0</v>
      </c>
      <c r="F188" s="19">
        <f t="shared" si="20"/>
        <v>0</v>
      </c>
      <c r="G188" s="19">
        <f t="shared" si="20"/>
        <v>0</v>
      </c>
    </row>
  </sheetData>
  <conditionalFormatting sqref="I6:I9">
    <cfRule type="cellIs" dxfId="19" priority="17" operator="equal">
      <formula>"N/A"</formula>
    </cfRule>
    <cfRule type="cellIs" dxfId="18" priority="18" operator="equal">
      <formula>"Not assured"</formula>
    </cfRule>
    <cfRule type="cellIs" dxfId="17" priority="19" operator="equal">
      <formula>"Partially assured"</formula>
    </cfRule>
    <cfRule type="cellIs" dxfId="16" priority="20" operator="equal">
      <formula>"Assured"</formula>
    </cfRule>
  </conditionalFormatting>
  <conditionalFormatting sqref="D3:G3">
    <cfRule type="cellIs" dxfId="15" priority="13" operator="equal">
      <formula>"N/A"</formula>
    </cfRule>
    <cfRule type="cellIs" dxfId="14" priority="14" operator="equal">
      <formula>"Not assured"</formula>
    </cfRule>
    <cfRule type="cellIs" dxfId="13" priority="15" operator="equal">
      <formula>"Partially assured"</formula>
    </cfRule>
    <cfRule type="cellIs" dxfId="12" priority="16" operator="equal">
      <formula>"Assured"</formula>
    </cfRule>
  </conditionalFormatting>
  <conditionalFormatting sqref="B5:B14 B16:B37 B39:B48 B50:B53 B55:B57 B59:B63 B65:B68 B70:B78 B80:B85 B87:B89 B91:B93 B95:B99 B101:B121 B123:B145 B147:B154 B156:B161 B163:B168 B170:B174 B176:B180 B182:B186">
    <cfRule type="cellIs" dxfId="11" priority="8" operator="equal">
      <formula>""</formula>
    </cfRule>
    <cfRule type="cellIs" dxfId="10" priority="9" operator="equal">
      <formula>"N/A"</formula>
    </cfRule>
    <cfRule type="cellIs" dxfId="9" priority="10" operator="equal">
      <formula>"Not assured"</formula>
    </cfRule>
    <cfRule type="cellIs" dxfId="8" priority="11" operator="equal">
      <formula>"Partially assured"</formula>
    </cfRule>
    <cfRule type="cellIs" dxfId="7" priority="12" operator="equal">
      <formula>"Assured"</formula>
    </cfRule>
  </conditionalFormatting>
  <conditionalFormatting sqref="B2">
    <cfRule type="cellIs" dxfId="6" priority="5" operator="equal">
      <formula>"Partial assurance"</formula>
    </cfRule>
    <cfRule type="cellIs" dxfId="5" priority="6" operator="equal">
      <formula>"Assured"</formula>
    </cfRule>
    <cfRule type="cellIs" dxfId="4" priority="7" operator="equal">
      <formula>"Not Assured"</formula>
    </cfRule>
  </conditionalFormatting>
  <conditionalFormatting sqref="D187:G187">
    <cfRule type="cellIs" dxfId="3" priority="1" operator="equal">
      <formula>"N/A"</formula>
    </cfRule>
    <cfRule type="cellIs" dxfId="2" priority="2" operator="equal">
      <formula>"Not assured"</formula>
    </cfRule>
    <cfRule type="cellIs" dxfId="1" priority="3" operator="equal">
      <formula>"Partially assured"</formula>
    </cfRule>
    <cfRule type="cellIs" dxfId="0" priority="4" operator="equal">
      <formula>"Assured"</formula>
    </cfRule>
  </conditionalFormatting>
  <dataValidations count="1">
    <dataValidation type="list" allowBlank="1" showDropDown="1" showInputMessage="1" showErrorMessage="1" sqref="I6:I9 D3:G3 D187:G187" xr:uid="{00000000-0002-0000-0200-000000000000}">
      <formula1>"Assured, Partially assured, Not assured, N/A"</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562B3940B355409F76594712355A9B" ma:contentTypeVersion="14" ma:contentTypeDescription="Create a new document." ma:contentTypeScope="" ma:versionID="621011cf990b5c79d5370952b464d908">
  <xsd:schema xmlns:xsd="http://www.w3.org/2001/XMLSchema" xmlns:xs="http://www.w3.org/2001/XMLSchema" xmlns:p="http://schemas.microsoft.com/office/2006/metadata/properties" xmlns:ns3="9ba1fe00-f000-4c70-9f1c-c878adc4ac80" xmlns:ns4="44abea33-7113-4f36-a744-d6ff6959bb17" targetNamespace="http://schemas.microsoft.com/office/2006/metadata/properties" ma:root="true" ma:fieldsID="c8e46579a77f713b662caeb1f3b8c39e" ns3:_="" ns4:_="">
    <xsd:import namespace="9ba1fe00-f000-4c70-9f1c-c878adc4ac80"/>
    <xsd:import namespace="44abea33-7113-4f36-a744-d6ff6959bb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a1fe00-f000-4c70-9f1c-c878adc4ac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abea33-7113-4f36-a744-d6ff6959bb1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5F2956-4FEE-44E5-BDEF-C82A3D81A21F}">
  <ds:schemaRefs>
    <ds:schemaRef ds:uri="44abea33-7113-4f36-a744-d6ff6959bb1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ba1fe00-f000-4c70-9f1c-c878adc4ac80"/>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B742B3D-2541-4510-8F39-859ED493A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a1fe00-f000-4c70-9f1c-c878adc4ac80"/>
    <ds:schemaRef ds:uri="44abea33-7113-4f36-a744-d6ff6959b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AD3D41-410A-4A31-9F3E-F7F3F660E2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FrontPage</vt:lpstr>
      <vt:lpstr>Audit</vt:lpstr>
      <vt:lpstr>Sheet1</vt:lpstr>
      <vt:lpstr>Audit!Print_Titles</vt:lpstr>
      <vt:lpstr>Value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Clinical Quality Assurance Tool</dc:title>
  <dc:subject/>
  <dc:creator>Tahira Taj;Kate Burke</dc:creator>
  <cp:keywords/>
  <dc:description/>
  <cp:lastModifiedBy>Vikki Rainbow</cp:lastModifiedBy>
  <cp:revision/>
  <cp:lastPrinted>2022-01-10T13:26:11Z</cp:lastPrinted>
  <dcterms:created xsi:type="dcterms:W3CDTF">2019-09-03T13:35:31Z</dcterms:created>
  <dcterms:modified xsi:type="dcterms:W3CDTF">2022-03-17T16:12:45Z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0x0101008A562B3940B355409F76594712355A9B</vt:lpwstr>
  </property>
  <property fmtid="{D5CDD505-2E9C-101B-9397-08002B2CF9AE}" pid="3" name="Order">
    <vt:r8>3953600</vt:r8>
  </property>
  <property fmtid="{D5CDD505-2E9C-101B-9397-08002B2CF9AE}" pid="4" name="CloudStatistics_StoryID">
    <vt:lpwstr>e0daae4d-c1ee-453a-8c71-71eb5d89720b</vt:lpwstr>
  </property>
</Properties>
</file>